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uhisa Hishikawa\Desktop\YOUTUBE\荷重分布計算書素材\"/>
    </mc:Choice>
  </mc:AlternateContent>
  <xr:revisionPtr revIDLastSave="0" documentId="13_ncr:1_{288544CE-D68B-4DA5-BC7F-9311AD99A94F}" xr6:coauthVersionLast="45" xr6:coauthVersionMax="45" xr10:uidLastSave="{00000000-0000-0000-0000-000000000000}"/>
  <workbookProtection workbookAlgorithmName="SHA-512" workbookHashValue="t13vokudB8caB8Tr1eC7OayUOfPREplfAMLsElj87XqzfQXk9tYso5QWINAUweYWDYEMW5jrcOWF2yXBQFNiEQ==" workbookSaltValue="7qZkPU8XLsOAl1K76PSw2A==" workbookSpinCount="100000" lockStructure="1"/>
  <bookViews>
    <workbookView xWindow="28680" yWindow="-120" windowWidth="29040" windowHeight="16440" xr2:uid="{680357E9-F4E3-4BE5-9515-61860069537B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H42" i="1" l="1"/>
  <c r="H41" i="1"/>
  <c r="I38" i="1"/>
  <c r="I35" i="1"/>
  <c r="E26" i="1"/>
  <c r="I26" i="1" s="1"/>
  <c r="L26" i="1" s="1"/>
  <c r="I37" i="1" s="1"/>
  <c r="N37" i="1" s="1"/>
  <c r="E24" i="1"/>
  <c r="N10" i="1"/>
  <c r="N11" i="1"/>
  <c r="N18" i="1"/>
  <c r="I18" i="1"/>
  <c r="G24" i="1" l="1"/>
  <c r="H30" i="1"/>
  <c r="L30" i="1"/>
  <c r="Q37" i="1"/>
  <c r="H45" i="1"/>
  <c r="M41" i="1"/>
  <c r="P41" i="1" s="1"/>
  <c r="H44" i="1" l="1"/>
  <c r="M44" i="1" s="1"/>
  <c r="P44" i="1" s="1"/>
  <c r="I34" i="1"/>
  <c r="N34" i="1" s="1"/>
  <c r="Q34" i="1" s="1"/>
</calcChain>
</file>

<file path=xl/sharedStrings.xml><?xml version="1.0" encoding="utf-8"?>
<sst xmlns="http://schemas.openxmlformats.org/spreadsheetml/2006/main" count="118" uniqueCount="71">
  <si>
    <t>車両重量</t>
    <rPh sb="0" eb="4">
      <t>シャリョウジュウリョウ</t>
    </rPh>
    <phoneticPr fontId="3"/>
  </si>
  <si>
    <t>軸距</t>
    <rPh sb="0" eb="2">
      <t>ジクキョ</t>
    </rPh>
    <phoneticPr fontId="3"/>
  </si>
  <si>
    <t>定員</t>
    <rPh sb="0" eb="2">
      <t>テイイン</t>
    </rPh>
    <phoneticPr fontId="3"/>
  </si>
  <si>
    <t>1列目</t>
    <rPh sb="1" eb="3">
      <t>レツメ</t>
    </rPh>
    <phoneticPr fontId="3"/>
  </si>
  <si>
    <t>重量</t>
    <rPh sb="0" eb="2">
      <t>ジュウリョウ</t>
    </rPh>
    <phoneticPr fontId="3"/>
  </si>
  <si>
    <t>距離</t>
    <rPh sb="0" eb="2">
      <t>キョリ</t>
    </rPh>
    <phoneticPr fontId="3"/>
  </si>
  <si>
    <t>wf</t>
    <phoneticPr fontId="3"/>
  </si>
  <si>
    <t>L</t>
    <phoneticPr fontId="3"/>
  </si>
  <si>
    <t>前軸</t>
    <rPh sb="0" eb="1">
      <t>ゼン</t>
    </rPh>
    <rPh sb="1" eb="2">
      <t>ジク</t>
    </rPh>
    <phoneticPr fontId="3"/>
  </si>
  <si>
    <t>後軸</t>
    <rPh sb="0" eb="1">
      <t>コウ</t>
    </rPh>
    <rPh sb="1" eb="2">
      <t>ジク</t>
    </rPh>
    <phoneticPr fontId="3"/>
  </si>
  <si>
    <t>wr</t>
    <phoneticPr fontId="3"/>
  </si>
  <si>
    <t>a1</t>
    <phoneticPr fontId="3"/>
  </si>
  <si>
    <t xml:space="preserve">L1 </t>
    <phoneticPr fontId="3"/>
  </si>
  <si>
    <t>2列目</t>
    <rPh sb="1" eb="2">
      <t>レツ</t>
    </rPh>
    <rPh sb="2" eb="3">
      <t>メ</t>
    </rPh>
    <phoneticPr fontId="3"/>
  </si>
  <si>
    <t xml:space="preserve">L2 </t>
    <phoneticPr fontId="3"/>
  </si>
  <si>
    <t>a2</t>
    <phoneticPr fontId="3"/>
  </si>
  <si>
    <t>3列目</t>
    <rPh sb="1" eb="3">
      <t>レツメ</t>
    </rPh>
    <phoneticPr fontId="3"/>
  </si>
  <si>
    <t>a3</t>
    <phoneticPr fontId="3"/>
  </si>
  <si>
    <t>L3</t>
    <phoneticPr fontId="3"/>
  </si>
  <si>
    <t>積載量</t>
    <rPh sb="0" eb="3">
      <t>セキサイリョウ</t>
    </rPh>
    <phoneticPr fontId="3"/>
  </si>
  <si>
    <t>荷台オフセット</t>
    <rPh sb="0" eb="2">
      <t>ニダイ</t>
    </rPh>
    <phoneticPr fontId="3"/>
  </si>
  <si>
    <t>P</t>
    <phoneticPr fontId="3"/>
  </si>
  <si>
    <t>os</t>
    <phoneticPr fontId="3"/>
  </si>
  <si>
    <t>kg</t>
    <phoneticPr fontId="3"/>
  </si>
  <si>
    <t>mm</t>
    <phoneticPr fontId="3"/>
  </si>
  <si>
    <t>積車時軸重 W の算出</t>
    <rPh sb="0" eb="2">
      <t>セキシャ</t>
    </rPh>
    <rPh sb="2" eb="3">
      <t>ジ</t>
    </rPh>
    <rPh sb="3" eb="5">
      <t>ジクジュウ</t>
    </rPh>
    <rPh sb="9" eb="11">
      <t>サンシュツ</t>
    </rPh>
    <phoneticPr fontId="3"/>
  </si>
  <si>
    <t>積車時後軸重 Wr の算出</t>
    <rPh sb="0" eb="2">
      <t>セキシャ</t>
    </rPh>
    <rPh sb="2" eb="3">
      <t>ジ</t>
    </rPh>
    <rPh sb="3" eb="4">
      <t>コウ</t>
    </rPh>
    <rPh sb="4" eb="6">
      <t>ジクジュウ</t>
    </rPh>
    <rPh sb="11" eb="13">
      <t>サンシュツ</t>
    </rPh>
    <phoneticPr fontId="3"/>
  </si>
  <si>
    <t>Wr＝</t>
    <phoneticPr fontId="3"/>
  </si>
  <si>
    <t>wr＋</t>
    <phoneticPr fontId="3"/>
  </si>
  <si>
    <r>
      <t xml:space="preserve">（a1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</rPr>
      <t xml:space="preserve"> </t>
    </r>
    <r>
      <rPr>
        <sz val="9"/>
        <color theme="1"/>
        <rFont val="游ゴシック"/>
        <family val="2"/>
        <charset val="128"/>
        <scheme val="minor"/>
      </rPr>
      <t xml:space="preserve">L1 ＋ a2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L2 ＋ a3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L3 ＋ P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( L ー os)）  </t>
    </r>
    <phoneticPr fontId="3"/>
  </si>
  <si>
    <t>＝</t>
    <phoneticPr fontId="3"/>
  </si>
  <si>
    <t>≒</t>
    <phoneticPr fontId="3"/>
  </si>
  <si>
    <t>→</t>
    <phoneticPr fontId="3"/>
  </si>
  <si>
    <t>車両総重量 WΣ の算出</t>
    <rPh sb="0" eb="5">
      <t>シャリョウソウジュウリョウ</t>
    </rPh>
    <rPh sb="10" eb="12">
      <t>サンシュツ</t>
    </rPh>
    <phoneticPr fontId="3"/>
  </si>
  <si>
    <t>WΣ＝</t>
    <phoneticPr fontId="3"/>
  </si>
  <si>
    <t>ｗΣ ＋ aΣ ＋ P</t>
    <phoneticPr fontId="3"/>
  </si>
  <si>
    <t>積車時前軸重 Wf の算出</t>
    <rPh sb="0" eb="2">
      <t>セキシャ</t>
    </rPh>
    <rPh sb="2" eb="3">
      <t>ジ</t>
    </rPh>
    <rPh sb="3" eb="4">
      <t>ゼン</t>
    </rPh>
    <rPh sb="4" eb="6">
      <t>ジクジュウ</t>
    </rPh>
    <rPh sb="11" eb="13">
      <t>サンシュツ</t>
    </rPh>
    <phoneticPr fontId="3"/>
  </si>
  <si>
    <t>Wf=</t>
    <phoneticPr fontId="3"/>
  </si>
  <si>
    <t xml:space="preserve">WΣーWr </t>
    <phoneticPr fontId="3"/>
  </si>
  <si>
    <t>サイズ</t>
    <phoneticPr fontId="3"/>
  </si>
  <si>
    <t>使用本数</t>
    <rPh sb="0" eb="2">
      <t>シヨウ</t>
    </rPh>
    <rPh sb="2" eb="4">
      <t>ホンスウ</t>
    </rPh>
    <phoneticPr fontId="3"/>
  </si>
  <si>
    <t>荷重指数</t>
    <rPh sb="0" eb="2">
      <t>カジュウ</t>
    </rPh>
    <rPh sb="2" eb="4">
      <t>シスウ</t>
    </rPh>
    <phoneticPr fontId="3"/>
  </si>
  <si>
    <t>タイヤサイズ</t>
    <phoneticPr fontId="3"/>
  </si>
  <si>
    <t>nr</t>
    <phoneticPr fontId="3"/>
  </si>
  <si>
    <t>nf</t>
    <phoneticPr fontId="3"/>
  </si>
  <si>
    <t>本</t>
    <rPh sb="0" eb="1">
      <t>ホン</t>
    </rPh>
    <phoneticPr fontId="3"/>
  </si>
  <si>
    <t>Lif</t>
    <phoneticPr fontId="3"/>
  </si>
  <si>
    <t>Lir</t>
    <phoneticPr fontId="3"/>
  </si>
  <si>
    <t>kg/本</t>
    <rPh sb="3" eb="4">
      <t>ホン</t>
    </rPh>
    <phoneticPr fontId="3"/>
  </si>
  <si>
    <t>積車時タイヤ荷重割合 T.W.R の算出</t>
    <rPh sb="0" eb="2">
      <t>セキシャ</t>
    </rPh>
    <rPh sb="2" eb="3">
      <t>ジ</t>
    </rPh>
    <rPh sb="6" eb="8">
      <t>カジュウ</t>
    </rPh>
    <rPh sb="8" eb="10">
      <t>ワリアイ</t>
    </rPh>
    <rPh sb="18" eb="20">
      <t>サンシュツ</t>
    </rPh>
    <phoneticPr fontId="3"/>
  </si>
  <si>
    <t>T.W.R f ＝</t>
    <phoneticPr fontId="3"/>
  </si>
  <si>
    <t>Wf</t>
    <phoneticPr fontId="3"/>
  </si>
  <si>
    <t>WΣ</t>
    <phoneticPr fontId="3"/>
  </si>
  <si>
    <r>
      <t xml:space="preserve">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100</t>
    </r>
    <phoneticPr fontId="3"/>
  </si>
  <si>
    <t>T.W.Rｒ＝</t>
    <phoneticPr fontId="3"/>
  </si>
  <si>
    <t>％</t>
    <phoneticPr fontId="3"/>
  </si>
  <si>
    <t>F.W.Rw ＝</t>
    <phoneticPr fontId="3"/>
  </si>
  <si>
    <t>wΣ</t>
    <phoneticPr fontId="3"/>
  </si>
  <si>
    <t>F.W.R W＝</t>
    <phoneticPr fontId="3"/>
  </si>
  <si>
    <t xml:space="preserve">Wf </t>
    <phoneticPr fontId="3"/>
  </si>
  <si>
    <t>（前軸）</t>
    <rPh sb="1" eb="2">
      <t>ゼン</t>
    </rPh>
    <rPh sb="2" eb="3">
      <t>ジク</t>
    </rPh>
    <phoneticPr fontId="3"/>
  </si>
  <si>
    <t>（後軸）</t>
    <rPh sb="1" eb="2">
      <t>コウ</t>
    </rPh>
    <rPh sb="2" eb="3">
      <t>ジク</t>
    </rPh>
    <phoneticPr fontId="3"/>
  </si>
  <si>
    <t>（空車事）</t>
    <rPh sb="1" eb="3">
      <t>クウシャ</t>
    </rPh>
    <rPh sb="3" eb="4">
      <t>ジ</t>
    </rPh>
    <phoneticPr fontId="3"/>
  </si>
  <si>
    <t>（積車時）</t>
    <rPh sb="1" eb="3">
      <t>セキシャ</t>
    </rPh>
    <rPh sb="3" eb="4">
      <t>ジ</t>
    </rPh>
    <phoneticPr fontId="3"/>
  </si>
  <si>
    <t>荷重分布計算書</t>
    <rPh sb="0" eb="2">
      <t>カジュウ</t>
    </rPh>
    <rPh sb="2" eb="4">
      <t>ブンプ</t>
    </rPh>
    <rPh sb="4" eb="7">
      <t>ケイサンショ</t>
    </rPh>
    <phoneticPr fontId="3"/>
  </si>
  <si>
    <t>前軸荷重割合 F.W.R の算出</t>
    <rPh sb="0" eb="1">
      <t>ゼン</t>
    </rPh>
    <rPh sb="1" eb="4">
      <t>ジクカジュウ</t>
    </rPh>
    <rPh sb="4" eb="6">
      <t>ワリアイ</t>
    </rPh>
    <rPh sb="14" eb="16">
      <t>サンシュツ</t>
    </rPh>
    <phoneticPr fontId="3"/>
  </si>
  <si>
    <r>
      <t xml:space="preserve">Lif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nf</t>
    </r>
    <phoneticPr fontId="3"/>
  </si>
  <si>
    <r>
      <rPr>
        <sz val="9"/>
        <color theme="1"/>
        <rFont val="Segoe UI Symbol"/>
        <family val="2"/>
      </rPr>
      <t>✕</t>
    </r>
    <r>
      <rPr>
        <sz val="9"/>
        <color theme="1"/>
        <rFont val="Calibri"/>
        <family val="2"/>
      </rPr>
      <t xml:space="preserve"> 100 </t>
    </r>
    <r>
      <rPr>
        <sz val="9"/>
        <color theme="1"/>
        <rFont val="游ゴシック"/>
        <family val="2"/>
        <charset val="128"/>
      </rPr>
      <t>＝</t>
    </r>
    <phoneticPr fontId="3"/>
  </si>
  <si>
    <t>Wr</t>
    <phoneticPr fontId="3"/>
  </si>
  <si>
    <r>
      <t xml:space="preserve">Lir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nr</t>
    </r>
    <phoneticPr fontId="3"/>
  </si>
  <si>
    <r>
      <t xml:space="preserve">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100 ＝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</si>
</sst>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9"/>
      <color theme="1"/>
      <name val="游ゴシック"/>
      <family val="2"/>
      <charset val="128"/>
      <scheme val="minor"/>
    </font>
    <font>
      <sz val="9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5DF8-AE9E-4A57-9373-AD835B751838}">
  <dimension ref="A1:AK45"/>
  <sheetViews>
    <sheetView showGridLines="0" showRowColHeaders="0" tabSelected="1" showRuler="0" view="pageLayout" zoomScaleNormal="100" workbookViewId="0">
      <selection activeCell="G3" sqref="G3:I3"/>
    </sheetView>
  </sheetViews>
  <sheetFormatPr defaultColWidth="4.28515625" defaultRowHeight="15.75" x14ac:dyDescent="0.35"/>
  <sheetData>
    <row r="1" spans="1:37" ht="18" customHeight="1" x14ac:dyDescent="0.35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3" spans="1:37" ht="12.95" customHeight="1" x14ac:dyDescent="0.35">
      <c r="B3" s="29" t="s">
        <v>0</v>
      </c>
      <c r="C3" s="29"/>
      <c r="D3" s="29"/>
      <c r="E3" s="2" t="s">
        <v>8</v>
      </c>
      <c r="F3" s="3" t="s">
        <v>6</v>
      </c>
      <c r="G3" s="35"/>
      <c r="H3" s="35"/>
      <c r="I3" s="35"/>
      <c r="J3" s="3" t="s">
        <v>23</v>
      </c>
      <c r="N3" s="30" t="s">
        <v>42</v>
      </c>
      <c r="O3" s="29" t="s">
        <v>8</v>
      </c>
      <c r="P3" s="29" t="s">
        <v>39</v>
      </c>
      <c r="Q3" s="29"/>
      <c r="R3" s="24"/>
      <c r="S3" s="24"/>
      <c r="T3" s="24"/>
      <c r="U3" s="24"/>
      <c r="V3" s="24"/>
    </row>
    <row r="4" spans="1:37" ht="12.95" customHeight="1" x14ac:dyDescent="0.35">
      <c r="B4" s="29"/>
      <c r="C4" s="29"/>
      <c r="D4" s="29"/>
      <c r="E4" s="2" t="s">
        <v>9</v>
      </c>
      <c r="F4" s="3" t="s">
        <v>10</v>
      </c>
      <c r="G4" s="35"/>
      <c r="H4" s="35"/>
      <c r="I4" s="35"/>
      <c r="J4" s="3" t="s">
        <v>23</v>
      </c>
      <c r="N4" s="31"/>
      <c r="O4" s="29"/>
      <c r="P4" s="29" t="s">
        <v>40</v>
      </c>
      <c r="Q4" s="29"/>
      <c r="R4" s="5" t="s">
        <v>44</v>
      </c>
      <c r="S4" s="24"/>
      <c r="T4" s="24"/>
      <c r="U4" s="24"/>
      <c r="V4" s="5" t="s">
        <v>45</v>
      </c>
    </row>
    <row r="5" spans="1:37" ht="12.95" customHeight="1" x14ac:dyDescent="0.35">
      <c r="B5" s="29" t="s">
        <v>1</v>
      </c>
      <c r="C5" s="29"/>
      <c r="D5" s="29"/>
      <c r="E5" s="2"/>
      <c r="F5" s="3" t="s">
        <v>7</v>
      </c>
      <c r="G5" s="35"/>
      <c r="H5" s="35"/>
      <c r="I5" s="35"/>
      <c r="J5" s="3" t="s">
        <v>24</v>
      </c>
      <c r="N5" s="31"/>
      <c r="O5" s="29"/>
      <c r="P5" s="29" t="s">
        <v>41</v>
      </c>
      <c r="Q5" s="29"/>
      <c r="R5" s="3" t="s">
        <v>46</v>
      </c>
      <c r="S5" s="24"/>
      <c r="T5" s="24"/>
      <c r="U5" s="25" t="s">
        <v>48</v>
      </c>
      <c r="V5" s="25"/>
    </row>
    <row r="6" spans="1:37" ht="12.95" customHeight="1" x14ac:dyDescent="0.35">
      <c r="B6" s="29" t="s">
        <v>2</v>
      </c>
      <c r="C6" s="22" t="s">
        <v>3</v>
      </c>
      <c r="D6" s="20"/>
      <c r="E6" s="2" t="s">
        <v>4</v>
      </c>
      <c r="F6" s="3" t="s">
        <v>11</v>
      </c>
      <c r="G6" s="35"/>
      <c r="H6" s="35"/>
      <c r="I6" s="35"/>
      <c r="J6" s="3" t="s">
        <v>23</v>
      </c>
      <c r="N6" s="31"/>
      <c r="O6" s="29" t="s">
        <v>9</v>
      </c>
      <c r="P6" s="29" t="s">
        <v>39</v>
      </c>
      <c r="Q6" s="29"/>
      <c r="R6" s="26"/>
      <c r="S6" s="27"/>
      <c r="T6" s="27"/>
      <c r="U6" s="27"/>
      <c r="V6" s="28"/>
    </row>
    <row r="7" spans="1:37" ht="12.95" customHeight="1" x14ac:dyDescent="0.35">
      <c r="B7" s="29"/>
      <c r="C7" s="23"/>
      <c r="D7" s="21"/>
      <c r="E7" s="2" t="s">
        <v>5</v>
      </c>
      <c r="F7" s="3" t="s">
        <v>12</v>
      </c>
      <c r="G7" s="35"/>
      <c r="H7" s="35"/>
      <c r="I7" s="35"/>
      <c r="J7" s="3" t="s">
        <v>24</v>
      </c>
      <c r="N7" s="31"/>
      <c r="O7" s="29"/>
      <c r="P7" s="29" t="s">
        <v>40</v>
      </c>
      <c r="Q7" s="29"/>
      <c r="R7" s="3" t="s">
        <v>43</v>
      </c>
      <c r="S7" s="24"/>
      <c r="T7" s="24"/>
      <c r="U7" s="24"/>
      <c r="V7" s="5" t="s">
        <v>45</v>
      </c>
    </row>
    <row r="8" spans="1:37" ht="12.95" customHeight="1" x14ac:dyDescent="0.35">
      <c r="B8" s="29"/>
      <c r="C8" s="22" t="s">
        <v>13</v>
      </c>
      <c r="D8" s="20"/>
      <c r="E8" s="2" t="s">
        <v>4</v>
      </c>
      <c r="F8" s="3" t="s">
        <v>15</v>
      </c>
      <c r="G8" s="35"/>
      <c r="H8" s="35"/>
      <c r="I8" s="35"/>
      <c r="J8" s="3" t="s">
        <v>23</v>
      </c>
      <c r="N8" s="31"/>
      <c r="O8" s="29"/>
      <c r="P8" s="29" t="s">
        <v>41</v>
      </c>
      <c r="Q8" s="29"/>
      <c r="R8" s="3" t="s">
        <v>47</v>
      </c>
      <c r="S8" s="24"/>
      <c r="T8" s="24"/>
      <c r="U8" s="25" t="s">
        <v>48</v>
      </c>
      <c r="V8" s="25"/>
    </row>
    <row r="9" spans="1:37" ht="12.95" customHeight="1" x14ac:dyDescent="0.35">
      <c r="B9" s="29"/>
      <c r="C9" s="23"/>
      <c r="D9" s="21"/>
      <c r="E9" s="2" t="s">
        <v>5</v>
      </c>
      <c r="F9" s="3" t="s">
        <v>14</v>
      </c>
      <c r="G9" s="35"/>
      <c r="H9" s="35"/>
      <c r="I9" s="35"/>
      <c r="J9" s="3" t="s">
        <v>24</v>
      </c>
    </row>
    <row r="10" spans="1:37" ht="12.95" customHeight="1" x14ac:dyDescent="0.35">
      <c r="B10" s="29"/>
      <c r="C10" s="22" t="s">
        <v>16</v>
      </c>
      <c r="D10" s="20"/>
      <c r="E10" s="2" t="s">
        <v>4</v>
      </c>
      <c r="F10" s="3" t="s">
        <v>17</v>
      </c>
      <c r="G10" s="35"/>
      <c r="H10" s="35"/>
      <c r="I10" s="35"/>
      <c r="J10" s="3" t="s">
        <v>23</v>
      </c>
      <c r="N10" s="12" t="str">
        <f>IF(G10="",IF(G12="","",G12&amp;" ✕ ( "&amp;G5&amp;" ー ( "&amp;G13&amp;" ))"),IF(G12="",G10&amp;" ✕ "&amp;G11,G10&amp;" ✕ "&amp;G11&amp;" ＋ "&amp;G12&amp;" ✕ ( "&amp;" ＋ "&amp;G5&amp;" ー ( "&amp;G13&amp;" ))"))</f>
        <v/>
      </c>
      <c r="O10" s="12"/>
      <c r="P10" s="12"/>
      <c r="Q10" s="12"/>
      <c r="R10" s="12"/>
      <c r="S10" s="12"/>
      <c r="T10" s="12"/>
      <c r="U10" s="12"/>
      <c r="V10" s="12"/>
    </row>
    <row r="11" spans="1:37" ht="12.95" customHeight="1" x14ac:dyDescent="0.35">
      <c r="B11" s="29"/>
      <c r="C11" s="23"/>
      <c r="D11" s="21"/>
      <c r="E11" s="2" t="s">
        <v>5</v>
      </c>
      <c r="F11" s="3" t="s">
        <v>18</v>
      </c>
      <c r="G11" s="35"/>
      <c r="H11" s="35"/>
      <c r="I11" s="35"/>
      <c r="J11" s="3" t="s">
        <v>24</v>
      </c>
      <c r="N11" s="12" t="str">
        <f>IF(G6="",IF(G8="","",G8&amp;" ✕ "&amp;G9),IF(G8="",G6&amp;" ✕ "&amp;G7,G6&amp;" ✕ "&amp;G7&amp;" ＋ "&amp;G8&amp;" ✕ "&amp;G9))</f>
        <v/>
      </c>
      <c r="O11" s="12"/>
      <c r="P11" s="12"/>
      <c r="Q11" s="12"/>
      <c r="R11" s="12"/>
      <c r="S11" s="12"/>
      <c r="T11" s="12"/>
      <c r="U11" s="12"/>
      <c r="V11" s="12"/>
    </row>
    <row r="12" spans="1:37" ht="12.95" customHeight="1" x14ac:dyDescent="0.35">
      <c r="B12" s="29" t="s">
        <v>19</v>
      </c>
      <c r="C12" s="29"/>
      <c r="D12" s="29"/>
      <c r="E12" s="29"/>
      <c r="F12" s="3" t="s">
        <v>21</v>
      </c>
      <c r="G12" s="35"/>
      <c r="H12" s="35"/>
      <c r="I12" s="35"/>
      <c r="J12" s="3" t="s">
        <v>23</v>
      </c>
    </row>
    <row r="13" spans="1:37" ht="12.95" customHeight="1" x14ac:dyDescent="0.35">
      <c r="B13" s="29" t="s">
        <v>20</v>
      </c>
      <c r="C13" s="29"/>
      <c r="D13" s="29"/>
      <c r="E13" s="29"/>
      <c r="F13" s="3" t="s">
        <v>22</v>
      </c>
      <c r="G13" s="35"/>
      <c r="H13" s="35"/>
      <c r="I13" s="35"/>
      <c r="J13" s="3" t="s">
        <v>24</v>
      </c>
    </row>
    <row r="14" spans="1:37" ht="12.95" customHeight="1" x14ac:dyDescent="0.35"/>
    <row r="15" spans="1:37" ht="12.95" customHeight="1" x14ac:dyDescent="0.35"/>
    <row r="16" spans="1:37" ht="12.95" customHeight="1" x14ac:dyDescent="0.35">
      <c r="B16" s="7" t="s">
        <v>25</v>
      </c>
    </row>
    <row r="17" spans="3:28" ht="12.95" customHeight="1" x14ac:dyDescent="0.35">
      <c r="C17" t="s">
        <v>33</v>
      </c>
      <c r="X17" s="10"/>
    </row>
    <row r="18" spans="3:28" ht="12.95" customHeight="1" x14ac:dyDescent="0.35">
      <c r="C18" s="32" t="s">
        <v>34</v>
      </c>
      <c r="D18" s="32"/>
      <c r="E18" s="14" t="s">
        <v>35</v>
      </c>
      <c r="F18" s="14"/>
      <c r="G18" s="14"/>
      <c r="H18" s="14" t="s">
        <v>30</v>
      </c>
      <c r="I18" s="14" t="str">
        <f>G3+G4&amp;" + "&amp;G6+G8+G10&amp;IF(G12="",""," + "&amp;G12)</f>
        <v>0 + 0</v>
      </c>
      <c r="J18" s="14"/>
      <c r="K18" s="14"/>
      <c r="L18" s="14"/>
      <c r="M18" s="14" t="s">
        <v>30</v>
      </c>
      <c r="N18" s="22">
        <f>G3+G4+G6+G8+G10+G12</f>
        <v>0</v>
      </c>
      <c r="O18" s="11"/>
      <c r="P18" s="20" t="s">
        <v>23</v>
      </c>
      <c r="X18" s="10"/>
    </row>
    <row r="19" spans="3:28" ht="12.95" customHeight="1" x14ac:dyDescent="0.35">
      <c r="C19" s="32"/>
      <c r="D19" s="32"/>
      <c r="E19" s="14"/>
      <c r="F19" s="14"/>
      <c r="G19" s="14"/>
      <c r="H19" s="14"/>
      <c r="I19" s="14"/>
      <c r="J19" s="14"/>
      <c r="K19" s="14"/>
      <c r="L19" s="14"/>
      <c r="M19" s="14"/>
      <c r="N19" s="23"/>
      <c r="O19" s="13"/>
      <c r="P19" s="21"/>
    </row>
    <row r="20" spans="3:28" ht="12.95" customHeight="1" x14ac:dyDescent="0.35"/>
    <row r="21" spans="3:28" ht="12.95" customHeight="1" x14ac:dyDescent="0.35">
      <c r="C21" s="4" t="s">
        <v>26</v>
      </c>
    </row>
    <row r="22" spans="3:28" ht="12.95" customHeight="1" x14ac:dyDescent="0.35">
      <c r="D22" s="14" t="s">
        <v>27</v>
      </c>
      <c r="E22" s="14" t="s">
        <v>28</v>
      </c>
      <c r="F22" s="13" t="s">
        <v>29</v>
      </c>
      <c r="G22" s="13"/>
      <c r="H22" s="13"/>
      <c r="I22" s="13"/>
      <c r="J22" s="13"/>
      <c r="K22" s="13"/>
      <c r="L22" s="13"/>
      <c r="M22" s="13"/>
      <c r="N22" s="13"/>
      <c r="O22" s="13"/>
    </row>
    <row r="23" spans="3:28" ht="12.95" customHeight="1" x14ac:dyDescent="0.35">
      <c r="D23" s="14"/>
      <c r="E23" s="14"/>
      <c r="F23" s="11" t="s">
        <v>7</v>
      </c>
      <c r="G23" s="11"/>
      <c r="H23" s="11"/>
      <c r="I23" s="11"/>
      <c r="J23" s="11"/>
      <c r="K23" s="11"/>
      <c r="L23" s="11"/>
      <c r="M23" s="11"/>
      <c r="N23" s="11"/>
      <c r="O23" s="11"/>
    </row>
    <row r="24" spans="3:28" ht="12.95" customHeight="1" x14ac:dyDescent="0.35">
      <c r="D24" s="32" t="s">
        <v>30</v>
      </c>
      <c r="E24" s="14" t="str">
        <f>G4&amp;" + "</f>
        <v xml:space="preserve"> + </v>
      </c>
      <c r="F24" s="14"/>
      <c r="G24" s="13" t="str">
        <f>IF( N10="",IF( N11="","",N11),IF(N11="",N10,N11&amp;" + "&amp;N10))</f>
        <v/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X24" s="9"/>
      <c r="Y24" s="9"/>
    </row>
    <row r="25" spans="3:28" ht="12.95" customHeight="1" x14ac:dyDescent="0.35">
      <c r="D25" s="32"/>
      <c r="E25" s="14"/>
      <c r="F25" s="14"/>
      <c r="G25" s="11">
        <f>G5</f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X25" s="9"/>
      <c r="Y25" s="9"/>
    </row>
    <row r="26" spans="3:28" ht="12.95" customHeight="1" x14ac:dyDescent="0.35">
      <c r="D26" s="32" t="s">
        <v>30</v>
      </c>
      <c r="E26" s="14" t="e">
        <f>G4+(G6*G7+G8*G9+G10*G11+G12*(G5-G13))/G5</f>
        <v>#DIV/0!</v>
      </c>
      <c r="F26" s="14"/>
      <c r="G26" s="14" t="s">
        <v>23</v>
      </c>
      <c r="H26" s="33" t="s">
        <v>31</v>
      </c>
      <c r="I26" s="14" t="e">
        <f>ROUND(E26,0)</f>
        <v>#DIV/0!</v>
      </c>
      <c r="J26" s="14"/>
      <c r="K26" s="34" t="s">
        <v>32</v>
      </c>
      <c r="L26" s="22" t="e">
        <f>ROUND( I26*2,-1)/2</f>
        <v>#DIV/0!</v>
      </c>
      <c r="M26" s="11"/>
      <c r="N26" s="20" t="s">
        <v>23</v>
      </c>
    </row>
    <row r="27" spans="3:28" ht="12.95" customHeight="1" x14ac:dyDescent="0.35">
      <c r="D27" s="32"/>
      <c r="E27" s="14"/>
      <c r="F27" s="14"/>
      <c r="G27" s="14"/>
      <c r="H27" s="33"/>
      <c r="I27" s="14"/>
      <c r="J27" s="14"/>
      <c r="K27" s="34"/>
      <c r="L27" s="23"/>
      <c r="M27" s="13"/>
      <c r="N27" s="21"/>
    </row>
    <row r="28" spans="3:28" ht="12.95" customHeight="1" x14ac:dyDescent="0.35"/>
    <row r="29" spans="3:28" ht="12.95" customHeight="1" x14ac:dyDescent="0.35">
      <c r="C29" t="s">
        <v>36</v>
      </c>
    </row>
    <row r="30" spans="3:28" ht="12.95" customHeight="1" x14ac:dyDescent="0.35">
      <c r="D30" s="14" t="s">
        <v>37</v>
      </c>
      <c r="E30" s="14" t="s">
        <v>38</v>
      </c>
      <c r="F30" s="14"/>
      <c r="G30" s="14" t="s">
        <v>30</v>
      </c>
      <c r="H30" s="14" t="e">
        <f>N18&amp;" ー "&amp;L26</f>
        <v>#DIV/0!</v>
      </c>
      <c r="I30" s="14"/>
      <c r="J30" s="14"/>
      <c r="K30" s="14" t="s">
        <v>30</v>
      </c>
      <c r="L30" s="22" t="e">
        <f>N18-L26</f>
        <v>#DIV/0!</v>
      </c>
      <c r="M30" s="11"/>
      <c r="N30" s="20" t="s">
        <v>23</v>
      </c>
      <c r="R30" s="9"/>
      <c r="S30" s="9"/>
      <c r="T30" s="9"/>
      <c r="U30" s="9"/>
    </row>
    <row r="31" spans="3:28" ht="12.95" customHeight="1" x14ac:dyDescent="0.35">
      <c r="D31" s="14"/>
      <c r="E31" s="14"/>
      <c r="F31" s="14"/>
      <c r="G31" s="14"/>
      <c r="H31" s="14"/>
      <c r="I31" s="14"/>
      <c r="J31" s="14"/>
      <c r="K31" s="14"/>
      <c r="L31" s="23"/>
      <c r="M31" s="13"/>
      <c r="N31" s="21"/>
      <c r="R31" s="9"/>
      <c r="S31" s="9"/>
      <c r="T31" s="9"/>
      <c r="U31" s="9"/>
      <c r="X31" s="9"/>
      <c r="Y31" s="9"/>
      <c r="Z31" s="9"/>
      <c r="AA31" s="9"/>
      <c r="AB31" s="9"/>
    </row>
    <row r="32" spans="3:28" ht="12.95" customHeight="1" x14ac:dyDescent="0.35">
      <c r="X32" s="9"/>
      <c r="Y32" s="9"/>
      <c r="Z32" s="9"/>
      <c r="AA32" s="9"/>
      <c r="AB32" s="9"/>
    </row>
    <row r="33" spans="2:20" ht="12.95" customHeight="1" x14ac:dyDescent="0.35">
      <c r="B33" s="7" t="s">
        <v>49</v>
      </c>
    </row>
    <row r="34" spans="2:20" ht="12.95" customHeight="1" x14ac:dyDescent="0.35">
      <c r="C34" s="14" t="s">
        <v>50</v>
      </c>
      <c r="D34" s="14"/>
      <c r="E34" s="13" t="s">
        <v>51</v>
      </c>
      <c r="F34" s="13"/>
      <c r="G34" s="15" t="s">
        <v>67</v>
      </c>
      <c r="H34" s="14"/>
      <c r="I34" s="13" t="e">
        <f>L30</f>
        <v>#DIV/0!</v>
      </c>
      <c r="J34" s="13"/>
      <c r="K34" s="14" t="s">
        <v>53</v>
      </c>
      <c r="L34" s="14"/>
      <c r="M34" s="14" t="s">
        <v>30</v>
      </c>
      <c r="N34" s="14" t="e">
        <f>I34/(S5*S4)*100</f>
        <v>#DIV/0!</v>
      </c>
      <c r="O34" s="14"/>
      <c r="P34" s="14" t="s">
        <v>30</v>
      </c>
      <c r="Q34" s="22" t="e">
        <f>ROUNDDOWN(N34,1)</f>
        <v>#DIV/0!</v>
      </c>
      <c r="R34" s="11"/>
      <c r="S34" s="20" t="s">
        <v>55</v>
      </c>
    </row>
    <row r="35" spans="2:20" ht="12.95" customHeight="1" x14ac:dyDescent="0.35">
      <c r="C35" s="14"/>
      <c r="D35" s="14"/>
      <c r="E35" s="14" t="s">
        <v>66</v>
      </c>
      <c r="F35" s="14"/>
      <c r="G35" s="14"/>
      <c r="H35" s="14"/>
      <c r="I35" s="14" t="str">
        <f>S5&amp;" ✕ "&amp;S4</f>
        <v xml:space="preserve"> ✕ </v>
      </c>
      <c r="J35" s="14"/>
      <c r="K35" s="14"/>
      <c r="L35" s="14"/>
      <c r="M35" s="14"/>
      <c r="N35" s="14"/>
      <c r="O35" s="14"/>
      <c r="P35" s="14"/>
      <c r="Q35" s="23"/>
      <c r="R35" s="13"/>
      <c r="S35" s="21"/>
      <c r="T35" t="s">
        <v>60</v>
      </c>
    </row>
    <row r="37" spans="2:20" x14ac:dyDescent="0.35">
      <c r="C37" s="14" t="s">
        <v>54</v>
      </c>
      <c r="D37" s="14"/>
      <c r="E37" s="13" t="s">
        <v>68</v>
      </c>
      <c r="F37" s="13"/>
      <c r="G37" s="15" t="s">
        <v>67</v>
      </c>
      <c r="H37" s="14"/>
      <c r="I37" s="13" t="e">
        <f>L26</f>
        <v>#DIV/0!</v>
      </c>
      <c r="J37" s="13"/>
      <c r="K37" s="14" t="s">
        <v>53</v>
      </c>
      <c r="L37" s="14"/>
      <c r="M37" s="14" t="s">
        <v>30</v>
      </c>
      <c r="N37" s="14" t="e">
        <f>I37/(S8*S7)*100</f>
        <v>#DIV/0!</v>
      </c>
      <c r="O37" s="14"/>
      <c r="P37" s="14" t="s">
        <v>30</v>
      </c>
      <c r="Q37" s="16" t="e">
        <f>ROUNDDOWN(N37,1)</f>
        <v>#DIV/0!</v>
      </c>
      <c r="R37" s="17"/>
      <c r="S37" s="20" t="s">
        <v>55</v>
      </c>
    </row>
    <row r="38" spans="2:20" x14ac:dyDescent="0.35">
      <c r="C38" s="14"/>
      <c r="D38" s="14"/>
      <c r="E38" s="14" t="s">
        <v>69</v>
      </c>
      <c r="F38" s="14"/>
      <c r="G38" s="14"/>
      <c r="H38" s="14"/>
      <c r="I38" s="14" t="str">
        <f>S8&amp;"✕ "&amp;S7</f>
        <v xml:space="preserve">✕ </v>
      </c>
      <c r="J38" s="14"/>
      <c r="K38" s="14"/>
      <c r="L38" s="14"/>
      <c r="M38" s="14"/>
      <c r="N38" s="14"/>
      <c r="O38" s="14"/>
      <c r="P38" s="14"/>
      <c r="Q38" s="18"/>
      <c r="R38" s="19"/>
      <c r="S38" s="21"/>
      <c r="T38" t="s">
        <v>61</v>
      </c>
    </row>
    <row r="40" spans="2:20" ht="18" x14ac:dyDescent="0.35">
      <c r="B40" s="7" t="s">
        <v>65</v>
      </c>
    </row>
    <row r="41" spans="2:20" x14ac:dyDescent="0.35">
      <c r="C41" s="14" t="s">
        <v>56</v>
      </c>
      <c r="D41" s="14"/>
      <c r="E41" s="6" t="s">
        <v>6</v>
      </c>
      <c r="F41" s="14" t="s">
        <v>70</v>
      </c>
      <c r="G41" s="14"/>
      <c r="H41" s="13">
        <f>G3</f>
        <v>0</v>
      </c>
      <c r="I41" s="13"/>
      <c r="J41" s="14" t="s">
        <v>53</v>
      </c>
      <c r="K41" s="14"/>
      <c r="L41" s="14" t="s">
        <v>30</v>
      </c>
      <c r="M41" s="14" t="e">
        <f>H41/H42*100</f>
        <v>#DIV/0!</v>
      </c>
      <c r="N41" s="14"/>
      <c r="O41" s="14" t="s">
        <v>30</v>
      </c>
      <c r="P41" s="16" t="e">
        <f>ROUNDDOWN(M41,1)</f>
        <v>#DIV/0!</v>
      </c>
      <c r="Q41" s="17"/>
      <c r="R41" s="20" t="s">
        <v>55</v>
      </c>
    </row>
    <row r="42" spans="2:20" x14ac:dyDescent="0.35">
      <c r="C42" s="14"/>
      <c r="D42" s="14"/>
      <c r="E42" s="1" t="s">
        <v>57</v>
      </c>
      <c r="F42" s="14"/>
      <c r="G42" s="14"/>
      <c r="H42" s="14">
        <f>G3+G4</f>
        <v>0</v>
      </c>
      <c r="I42" s="14"/>
      <c r="J42" s="14"/>
      <c r="K42" s="14"/>
      <c r="L42" s="14"/>
      <c r="M42" s="14"/>
      <c r="N42" s="14"/>
      <c r="O42" s="14"/>
      <c r="P42" s="18"/>
      <c r="Q42" s="19"/>
      <c r="R42" s="21"/>
      <c r="S42" t="s">
        <v>62</v>
      </c>
    </row>
    <row r="44" spans="2:20" x14ac:dyDescent="0.35">
      <c r="C44" s="14" t="s">
        <v>58</v>
      </c>
      <c r="D44" s="14"/>
      <c r="E44" s="6" t="s">
        <v>59</v>
      </c>
      <c r="F44" s="14" t="s">
        <v>70</v>
      </c>
      <c r="G44" s="14"/>
      <c r="H44" s="13" t="e">
        <f>L30</f>
        <v>#DIV/0!</v>
      </c>
      <c r="I44" s="13"/>
      <c r="J44" s="14" t="s">
        <v>53</v>
      </c>
      <c r="K44" s="14"/>
      <c r="L44" s="14" t="s">
        <v>30</v>
      </c>
      <c r="M44" s="14" t="e">
        <f>H44/H45*100</f>
        <v>#DIV/0!</v>
      </c>
      <c r="N44" s="14"/>
      <c r="O44" s="14" t="s">
        <v>30</v>
      </c>
      <c r="P44" s="16" t="e">
        <f>ROUNDDOWN(M44,1)</f>
        <v>#DIV/0!</v>
      </c>
      <c r="Q44" s="17"/>
      <c r="R44" s="20" t="s">
        <v>55</v>
      </c>
    </row>
    <row r="45" spans="2:20" x14ac:dyDescent="0.35">
      <c r="C45" s="14"/>
      <c r="D45" s="14"/>
      <c r="E45" s="1" t="s">
        <v>52</v>
      </c>
      <c r="F45" s="14"/>
      <c r="G45" s="14"/>
      <c r="H45" s="14">
        <f>N18</f>
        <v>0</v>
      </c>
      <c r="I45" s="14"/>
      <c r="J45" s="14"/>
      <c r="K45" s="14"/>
      <c r="L45" s="14"/>
      <c r="M45" s="14"/>
      <c r="N45" s="14"/>
      <c r="O45" s="14"/>
      <c r="P45" s="18"/>
      <c r="Q45" s="19"/>
      <c r="R45" s="21"/>
      <c r="S45" t="s">
        <v>63</v>
      </c>
    </row>
  </sheetData>
  <sheetProtection algorithmName="SHA-512" hashValue="vLk5fjDPzn+OQx/L7ihWW3/QCxyfp1oAr8T2FcMCx4tpii4iSOfX8lg86wc0P1NNZW/EHLL9nNlfyydLPm80hA==" saltValue="PEoCg56x69TojhqvNzZaCA==" spinCount="100000" sheet="1" objects="1" scenarios="1" selectLockedCells="1"/>
  <mergeCells count="113">
    <mergeCell ref="A1:Y1"/>
    <mergeCell ref="B6:B11"/>
    <mergeCell ref="B5:D5"/>
    <mergeCell ref="B3:D4"/>
    <mergeCell ref="B12:E12"/>
    <mergeCell ref="B13:E13"/>
    <mergeCell ref="G3:I3"/>
    <mergeCell ref="G4:I4"/>
    <mergeCell ref="G5:I5"/>
    <mergeCell ref="G6:I6"/>
    <mergeCell ref="G13:I13"/>
    <mergeCell ref="D22:D23"/>
    <mergeCell ref="E22:E23"/>
    <mergeCell ref="F22:O22"/>
    <mergeCell ref="F23:O23"/>
    <mergeCell ref="C6:D7"/>
    <mergeCell ref="C8:D9"/>
    <mergeCell ref="C10:D11"/>
    <mergeCell ref="D24:D25"/>
    <mergeCell ref="E24:F25"/>
    <mergeCell ref="G7:I7"/>
    <mergeCell ref="G8:I8"/>
    <mergeCell ref="G9:I9"/>
    <mergeCell ref="G10:I10"/>
    <mergeCell ref="G11:I11"/>
    <mergeCell ref="G12:I12"/>
    <mergeCell ref="N26:N27"/>
    <mergeCell ref="C18:D19"/>
    <mergeCell ref="E18:G19"/>
    <mergeCell ref="H18:H19"/>
    <mergeCell ref="I18:L19"/>
    <mergeCell ref="M18:M19"/>
    <mergeCell ref="N18:O19"/>
    <mergeCell ref="P18:P19"/>
    <mergeCell ref="D26:D27"/>
    <mergeCell ref="E26:F27"/>
    <mergeCell ref="G26:G27"/>
    <mergeCell ref="H26:H27"/>
    <mergeCell ref="I26:J27"/>
    <mergeCell ref="K26:K27"/>
    <mergeCell ref="L26:M27"/>
    <mergeCell ref="C34:D35"/>
    <mergeCell ref="I34:J34"/>
    <mergeCell ref="I35:J35"/>
    <mergeCell ref="K34:L35"/>
    <mergeCell ref="E38:F38"/>
    <mergeCell ref="R3:V3"/>
    <mergeCell ref="S4:U4"/>
    <mergeCell ref="S7:U7"/>
    <mergeCell ref="U5:V5"/>
    <mergeCell ref="U8:V8"/>
    <mergeCell ref="S8:T8"/>
    <mergeCell ref="S5:T5"/>
    <mergeCell ref="R6:V6"/>
    <mergeCell ref="N30:N31"/>
    <mergeCell ref="P3:Q3"/>
    <mergeCell ref="P4:Q4"/>
    <mergeCell ref="P5:Q5"/>
    <mergeCell ref="O3:O5"/>
    <mergeCell ref="O6:O8"/>
    <mergeCell ref="P6:Q6"/>
    <mergeCell ref="P7:Q7"/>
    <mergeCell ref="P8:Q8"/>
    <mergeCell ref="N3:N8"/>
    <mergeCell ref="D30:D31"/>
    <mergeCell ref="C44:D45"/>
    <mergeCell ref="F44:G45"/>
    <mergeCell ref="H44:I44"/>
    <mergeCell ref="J44:K45"/>
    <mergeCell ref="L44:L45"/>
    <mergeCell ref="S34:S35"/>
    <mergeCell ref="S37:S38"/>
    <mergeCell ref="C41:D42"/>
    <mergeCell ref="F41:G42"/>
    <mergeCell ref="H41:I41"/>
    <mergeCell ref="H42:I42"/>
    <mergeCell ref="J41:K42"/>
    <mergeCell ref="L41:L42"/>
    <mergeCell ref="N34:O35"/>
    <mergeCell ref="N37:O38"/>
    <mergeCell ref="P34:P35"/>
    <mergeCell ref="P37:P38"/>
    <mergeCell ref="Q34:R35"/>
    <mergeCell ref="Q37:R38"/>
    <mergeCell ref="M34:M35"/>
    <mergeCell ref="C37:D38"/>
    <mergeCell ref="I37:J37"/>
    <mergeCell ref="K37:L38"/>
    <mergeCell ref="I38:J38"/>
    <mergeCell ref="G25:T25"/>
    <mergeCell ref="N10:V10"/>
    <mergeCell ref="N11:V11"/>
    <mergeCell ref="E34:F34"/>
    <mergeCell ref="E35:F35"/>
    <mergeCell ref="G34:H35"/>
    <mergeCell ref="M44:N45"/>
    <mergeCell ref="O44:O45"/>
    <mergeCell ref="P44:Q45"/>
    <mergeCell ref="R44:R45"/>
    <mergeCell ref="H45:I45"/>
    <mergeCell ref="G24:T24"/>
    <mergeCell ref="M41:N42"/>
    <mergeCell ref="O41:O42"/>
    <mergeCell ref="P41:Q42"/>
    <mergeCell ref="R41:R42"/>
    <mergeCell ref="M37:M38"/>
    <mergeCell ref="E37:F37"/>
    <mergeCell ref="G37:H38"/>
    <mergeCell ref="E30:F31"/>
    <mergeCell ref="G30:G31"/>
    <mergeCell ref="H30:J31"/>
    <mergeCell ref="K30:K31"/>
    <mergeCell ref="L30:M31"/>
  </mergeCells>
  <phoneticPr fontId="3"/>
  <pageMargins left="0.25" right="0.25" top="0.75" bottom="0.75" header="0.3" footer="0.3"/>
  <pageSetup paperSize="9" orientation="portrait" r:id="rId1"/>
  <headerFooter>
    <oddFooter>&amp;CCopyright　© 2014
　SUPERIOR INC.  All Right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5467-C78E-4835-A9C5-AFEA51734FDD}">
  <dimension ref="A1"/>
  <sheetViews>
    <sheetView workbookViewId="0"/>
  </sheetViews>
  <sheetFormatPr defaultRowHeight="15.75" x14ac:dyDescent="0.3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Superior,Inc Yasuhisa Hishikawa</dc:creator>
  <cp:lastModifiedBy>Superior,Inc Yasuhisa Hishikawa</cp:lastModifiedBy>
  <cp:lastPrinted>2020-01-20T05:00:49Z</cp:lastPrinted>
  <dcterms:created xsi:type="dcterms:W3CDTF">2020-01-20T00:50:51Z</dcterms:created>
  <dcterms:modified xsi:type="dcterms:W3CDTF">2020-01-20T08:39:43Z</dcterms:modified>
</cp:coreProperties>
</file>