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Yasuhisa Hishikawa\Desktop\YOUTUBE\最大安定傾斜角度計算書素材\"/>
    </mc:Choice>
  </mc:AlternateContent>
  <xr:revisionPtr revIDLastSave="0" documentId="13_ncr:1_{5DE53ABB-F77D-49CD-BFAD-C07B8E60096B}" xr6:coauthVersionLast="45" xr6:coauthVersionMax="45" xr10:uidLastSave="{00000000-0000-0000-0000-000000000000}"/>
  <bookViews>
    <workbookView xWindow="1995" yWindow="105" windowWidth="23040" windowHeight="15525" xr2:uid="{C9236EF5-301B-4D5D-9EAA-1D800FE4C91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 r="G29" i="1" s="1"/>
  <c r="K27" i="1" s="1"/>
  <c r="H53" i="1" l="1"/>
  <c r="Q29" i="1" l="1"/>
  <c r="T29" i="1" s="1"/>
  <c r="R17" i="1"/>
  <c r="H54" i="1" s="1"/>
  <c r="K53" i="1" s="1"/>
  <c r="K55" i="1" s="1"/>
  <c r="N17" i="1"/>
  <c r="J17" i="1"/>
  <c r="C21" i="1" s="1"/>
  <c r="X16" i="1"/>
  <c r="X15" i="1"/>
  <c r="X14" i="1"/>
  <c r="X13" i="1"/>
  <c r="X11" i="1"/>
  <c r="X10" i="1"/>
  <c r="X9" i="1"/>
  <c r="X8" i="1"/>
  <c r="X7" i="1"/>
  <c r="X6" i="1"/>
  <c r="X5" i="1"/>
  <c r="K33" i="1" l="1"/>
  <c r="K38" i="1"/>
  <c r="P49" i="1"/>
  <c r="P45" i="1"/>
  <c r="M19" i="1"/>
  <c r="F50" i="1"/>
  <c r="F46" i="1"/>
  <c r="K34" i="1"/>
  <c r="D35" i="1" s="1"/>
  <c r="K39" i="1"/>
  <c r="J29" i="1"/>
  <c r="L29" i="1" s="1"/>
  <c r="X17" i="1"/>
  <c r="O19" i="1" s="1"/>
  <c r="D40" i="1" l="1"/>
  <c r="F49" i="1" s="1"/>
  <c r="I49" i="1" s="1"/>
  <c r="L49" i="1" s="1"/>
  <c r="O49" i="1" s="1"/>
  <c r="S49" i="1" s="1"/>
  <c r="F45" i="1"/>
  <c r="I45" i="1" s="1"/>
  <c r="L45" i="1" s="1"/>
  <c r="O45" i="1" s="1"/>
  <c r="S45" i="1" s="1"/>
  <c r="O20" i="1"/>
  <c r="G28" i="1"/>
  <c r="G27" i="1"/>
</calcChain>
</file>

<file path=xl/sharedStrings.xml><?xml version="1.0" encoding="utf-8"?>
<sst xmlns="http://schemas.openxmlformats.org/spreadsheetml/2006/main" count="122" uniqueCount="75">
  <si>
    <t>最大安定傾斜角度計算書（4輪車）</t>
    <rPh sb="0" eb="2">
      <t>サイダイ</t>
    </rPh>
    <rPh sb="2" eb="4">
      <t>アンテイ</t>
    </rPh>
    <rPh sb="4" eb="8">
      <t>ケイシャカクド</t>
    </rPh>
    <rPh sb="8" eb="11">
      <t>ケイサンショ</t>
    </rPh>
    <rPh sb="13" eb="15">
      <t>リンシャ</t>
    </rPh>
    <phoneticPr fontId="2"/>
  </si>
  <si>
    <t>車両重量</t>
    <rPh sb="0" eb="4">
      <t>シャリョウジュウリョウ</t>
    </rPh>
    <phoneticPr fontId="2"/>
  </si>
  <si>
    <t>前軸</t>
    <rPh sb="0" eb="1">
      <t>ゼン</t>
    </rPh>
    <rPh sb="1" eb="2">
      <t>ジク</t>
    </rPh>
    <phoneticPr fontId="2"/>
  </si>
  <si>
    <t>後軸</t>
    <rPh sb="0" eb="1">
      <t>コウ</t>
    </rPh>
    <rPh sb="1" eb="2">
      <t>ジク</t>
    </rPh>
    <phoneticPr fontId="2"/>
  </si>
  <si>
    <t>右</t>
    <rPh sb="0" eb="1">
      <t>ミギ</t>
    </rPh>
    <phoneticPr fontId="2"/>
  </si>
  <si>
    <t>左</t>
    <rPh sb="0" eb="1">
      <t>ヒダリ</t>
    </rPh>
    <phoneticPr fontId="2"/>
  </si>
  <si>
    <t>軸　　距</t>
    <rPh sb="0" eb="1">
      <t>ジク</t>
    </rPh>
    <rPh sb="3" eb="4">
      <t>キョ</t>
    </rPh>
    <phoneticPr fontId="2"/>
  </si>
  <si>
    <t>輪　距</t>
    <rPh sb="0" eb="1">
      <t>リン</t>
    </rPh>
    <rPh sb="2" eb="3">
      <t>キョ</t>
    </rPh>
    <phoneticPr fontId="2"/>
  </si>
  <si>
    <t>L</t>
    <phoneticPr fontId="2"/>
  </si>
  <si>
    <t>Tr f</t>
    <phoneticPr fontId="2"/>
  </si>
  <si>
    <t>Tr r</t>
    <phoneticPr fontId="2"/>
  </si>
  <si>
    <t>wfl</t>
    <phoneticPr fontId="2"/>
  </si>
  <si>
    <t>wfr</t>
    <phoneticPr fontId="2"/>
  </si>
  <si>
    <t>wrl</t>
    <phoneticPr fontId="2"/>
  </si>
  <si>
    <t>wrr</t>
    <phoneticPr fontId="2"/>
  </si>
  <si>
    <t>mm</t>
    <phoneticPr fontId="2"/>
  </si>
  <si>
    <t>kg</t>
    <phoneticPr fontId="2"/>
  </si>
  <si>
    <t>タイヤ有効半径</t>
    <rPh sb="3" eb="7">
      <t>ユウコウハンケイ</t>
    </rPh>
    <phoneticPr fontId="2"/>
  </si>
  <si>
    <t>Rf</t>
    <phoneticPr fontId="2"/>
  </si>
  <si>
    <t>Rr</t>
    <phoneticPr fontId="2"/>
  </si>
  <si>
    <t>前軸の揚程</t>
    <rPh sb="0" eb="1">
      <t>ゼン</t>
    </rPh>
    <rPh sb="1" eb="2">
      <t>ジク</t>
    </rPh>
    <rPh sb="3" eb="5">
      <t>ヨウテイ</t>
    </rPh>
    <phoneticPr fontId="2"/>
  </si>
  <si>
    <t>h</t>
    <phoneticPr fontId="2"/>
  </si>
  <si>
    <t>揚程時の後軸重</t>
    <rPh sb="0" eb="2">
      <t>ヨウテイ</t>
    </rPh>
    <rPh sb="2" eb="3">
      <t>ジ</t>
    </rPh>
    <rPh sb="4" eb="5">
      <t>コウ</t>
    </rPh>
    <rPh sb="5" eb="7">
      <t>ジクジュウ</t>
    </rPh>
    <phoneticPr fontId="2"/>
  </si>
  <si>
    <t>wr’Σ</t>
    <phoneticPr fontId="2"/>
  </si>
  <si>
    <t>（車両諸元）</t>
    <rPh sb="1" eb="5">
      <t>シャリョウショゲン</t>
    </rPh>
    <phoneticPr fontId="2"/>
  </si>
  <si>
    <t>重心高 H の算出</t>
    <rPh sb="0" eb="3">
      <t>ジュウシンコウ</t>
    </rPh>
    <rPh sb="7" eb="9">
      <t>サンシュツ</t>
    </rPh>
    <phoneticPr fontId="2"/>
  </si>
  <si>
    <t>H＝</t>
    <phoneticPr fontId="2"/>
  </si>
  <si>
    <t>R＋</t>
    <phoneticPr fontId="2"/>
  </si>
  <si>
    <t>備考</t>
    <rPh sb="0" eb="2">
      <t>ビコウ</t>
    </rPh>
    <phoneticPr fontId="2"/>
  </si>
  <si>
    <t>項目</t>
    <rPh sb="0" eb="2">
      <t>コウモク</t>
    </rPh>
    <phoneticPr fontId="2"/>
  </si>
  <si>
    <t>記号</t>
    <rPh sb="0" eb="2">
      <t>キゴウ</t>
    </rPh>
    <phoneticPr fontId="2"/>
  </si>
  <si>
    <t>数値</t>
    <rPh sb="0" eb="2">
      <t>スウチ</t>
    </rPh>
    <phoneticPr fontId="2"/>
  </si>
  <si>
    <t>単位</t>
    <rPh sb="0" eb="2">
      <t>タンイ</t>
    </rPh>
    <phoneticPr fontId="2"/>
  </si>
  <si>
    <t>前輪の揚程は可能な限り600mm以上とすること。</t>
    <rPh sb="0" eb="2">
      <t>ゼンリン</t>
    </rPh>
    <rPh sb="3" eb="5">
      <t>ヨウテイ</t>
    </rPh>
    <rPh sb="6" eb="8">
      <t>カノウ</t>
    </rPh>
    <rPh sb="9" eb="10">
      <t>カギ</t>
    </rPh>
    <rPh sb="16" eb="18">
      <t>イジョウ</t>
    </rPh>
    <phoneticPr fontId="2"/>
  </si>
  <si>
    <t>前軸を h の値だけ揚程した際の後軸重量の合計値を記入すること。</t>
    <rPh sb="0" eb="2">
      <t>ゼンジク</t>
    </rPh>
    <rPh sb="7" eb="8">
      <t>アタイ</t>
    </rPh>
    <rPh sb="10" eb="12">
      <t>ヨウテイ</t>
    </rPh>
    <rPh sb="14" eb="15">
      <t>サイ</t>
    </rPh>
    <rPh sb="16" eb="17">
      <t>コウ</t>
    </rPh>
    <rPh sb="17" eb="18">
      <t>ジク</t>
    </rPh>
    <rPh sb="18" eb="20">
      <t>ジュウリョウ</t>
    </rPh>
    <rPh sb="21" eb="24">
      <t>ゴウケイチ</t>
    </rPh>
    <rPh sb="25" eb="27">
      <t>キニュウ</t>
    </rPh>
    <phoneticPr fontId="2"/>
  </si>
  <si>
    <t>車両重量において車両中心線を基準として左右対称の車両においては前軸・後軸の空車時軸重を2等分して記入すること。
左右非対称車にあっては、各輪荷重を記入すること。</t>
    <rPh sb="0" eb="4">
      <t>シャリョウジュウリョウ</t>
    </rPh>
    <rPh sb="8" eb="10">
      <t>シャリョウ</t>
    </rPh>
    <rPh sb="10" eb="13">
      <t>チュウシンセン</t>
    </rPh>
    <rPh sb="14" eb="16">
      <t>キジュン</t>
    </rPh>
    <rPh sb="19" eb="23">
      <t>サユウタイショウ</t>
    </rPh>
    <rPh sb="24" eb="26">
      <t>シャリョウ</t>
    </rPh>
    <rPh sb="31" eb="32">
      <t>ゼン</t>
    </rPh>
    <rPh sb="32" eb="33">
      <t>ジク</t>
    </rPh>
    <rPh sb="34" eb="35">
      <t>コウ</t>
    </rPh>
    <rPh sb="35" eb="36">
      <t>ジク</t>
    </rPh>
    <rPh sb="37" eb="39">
      <t>クウシャ</t>
    </rPh>
    <rPh sb="39" eb="40">
      <t>ジ</t>
    </rPh>
    <rPh sb="40" eb="42">
      <t>ジクジュウ</t>
    </rPh>
    <rPh sb="44" eb="46">
      <t>トウブン</t>
    </rPh>
    <rPh sb="48" eb="50">
      <t>キニュウ</t>
    </rPh>
    <rPh sb="56" eb="61">
      <t>サユウヒタイショウ</t>
    </rPh>
    <rPh sb="61" eb="62">
      <t>シャ</t>
    </rPh>
    <rPh sb="68" eb="72">
      <t>カクリンカジュウ</t>
    </rPh>
    <rPh sb="73" eb="75">
      <t>キニュウ</t>
    </rPh>
    <phoneticPr fontId="2"/>
  </si>
  <si>
    <r>
      <t xml:space="preserve">wΣ </t>
    </r>
    <r>
      <rPr>
        <sz val="9"/>
        <color theme="1"/>
        <rFont val="Segoe UI Symbol"/>
        <family val="2"/>
      </rPr>
      <t>✕</t>
    </r>
    <r>
      <rPr>
        <sz val="9"/>
        <color theme="1"/>
        <rFont val="游ゴシック"/>
        <family val="2"/>
        <charset val="128"/>
        <scheme val="minor"/>
      </rPr>
      <t xml:space="preserve"> ｈ</t>
    </r>
    <phoneticPr fontId="2"/>
  </si>
  <si>
    <t>＝</t>
    <phoneticPr fontId="2"/>
  </si>
  <si>
    <t>前軸、後軸それぞれのタイヤ有効半径を記入すること。</t>
    <rPh sb="0" eb="1">
      <t>ゼン</t>
    </rPh>
    <rPh sb="1" eb="2">
      <t>ジク</t>
    </rPh>
    <rPh sb="3" eb="4">
      <t>コウ</t>
    </rPh>
    <rPh sb="4" eb="5">
      <t>ジク</t>
    </rPh>
    <rPh sb="13" eb="17">
      <t>ユウコウハンケイ</t>
    </rPh>
    <rPh sb="18" eb="20">
      <t>キニュウ</t>
    </rPh>
    <phoneticPr fontId="2"/>
  </si>
  <si>
    <t>　</t>
    <phoneticPr fontId="2"/>
  </si>
  <si>
    <t>R=</t>
    <phoneticPr fontId="2"/>
  </si>
  <si>
    <t>wr =</t>
    <phoneticPr fontId="2"/>
  </si>
  <si>
    <t>wΣ＝</t>
    <phoneticPr fontId="2"/>
  </si>
  <si>
    <t>安定幅 B の算出</t>
    <rPh sb="0" eb="2">
      <t>アンテイ</t>
    </rPh>
    <rPh sb="2" eb="3">
      <t>ハバ</t>
    </rPh>
    <rPh sb="7" eb="9">
      <t>サンシュツ</t>
    </rPh>
    <phoneticPr fontId="2"/>
  </si>
  <si>
    <t>左右どちらか一方の前輪中心線と後輪中心線を結んだ線と車両中心線がなす角度 α の算出</t>
    <rPh sb="0" eb="2">
      <t>サユウ</t>
    </rPh>
    <rPh sb="6" eb="8">
      <t>イッポウ</t>
    </rPh>
    <rPh sb="9" eb="10">
      <t>ゼン</t>
    </rPh>
    <rPh sb="10" eb="11">
      <t>リン</t>
    </rPh>
    <rPh sb="11" eb="14">
      <t>チュウシンセン</t>
    </rPh>
    <rPh sb="15" eb="17">
      <t>コウリン</t>
    </rPh>
    <rPh sb="17" eb="20">
      <t>チュウシンセン</t>
    </rPh>
    <rPh sb="21" eb="22">
      <t>ムス</t>
    </rPh>
    <rPh sb="24" eb="25">
      <t>セン</t>
    </rPh>
    <rPh sb="26" eb="28">
      <t>シャリョウ</t>
    </rPh>
    <rPh sb="28" eb="31">
      <t>チュウシンセン</t>
    </rPh>
    <rPh sb="34" eb="36">
      <t>カクド</t>
    </rPh>
    <rPh sb="40" eb="42">
      <t>サンシュツ</t>
    </rPh>
    <phoneticPr fontId="2"/>
  </si>
  <si>
    <t>α＝</t>
    <phoneticPr fontId="2"/>
  </si>
  <si>
    <t>tan α＝</t>
    <phoneticPr fontId="2"/>
  </si>
  <si>
    <t>２L</t>
    <phoneticPr fontId="2"/>
  </si>
  <si>
    <t>Tr r － Tr f</t>
    <phoneticPr fontId="2"/>
  </si>
  <si>
    <r>
      <t>L（ wr’Σ － wrΣ）</t>
    </r>
    <r>
      <rPr>
        <sz val="9"/>
        <color theme="1"/>
        <rFont val="Segoe UI Symbol"/>
        <family val="2"/>
      </rPr>
      <t>✕</t>
    </r>
    <r>
      <rPr>
        <sz val="9"/>
        <color theme="1"/>
        <rFont val="游ゴシック"/>
        <family val="2"/>
        <charset val="128"/>
        <scheme val="minor"/>
      </rPr>
      <t xml:space="preserve"> √（ L² ー ｈ² ）</t>
    </r>
    <phoneticPr fontId="2"/>
  </si>
  <si>
    <t>=</t>
    <phoneticPr fontId="2"/>
  </si>
  <si>
    <t>°</t>
    <phoneticPr fontId="2"/>
  </si>
  <si>
    <t>′</t>
    <phoneticPr fontId="2"/>
  </si>
  <si>
    <t>cosα＝</t>
    <phoneticPr fontId="2"/>
  </si>
  <si>
    <t>Br ＝</t>
    <phoneticPr fontId="2"/>
  </si>
  <si>
    <t>Bl ＝</t>
    <phoneticPr fontId="2"/>
  </si>
  <si>
    <t>cosα( wfr × Tr f ＋ wrr × Tr r )</t>
    <phoneticPr fontId="2"/>
  </si>
  <si>
    <t>wΣ</t>
    <phoneticPr fontId="2"/>
  </si>
  <si>
    <t>cosα( wfl × Tr f ＋ wrl × Tr r )</t>
    <phoneticPr fontId="2"/>
  </si>
  <si>
    <t>最大安定傾斜角度 β の算出</t>
    <rPh sb="0" eb="2">
      <t>サイダイ</t>
    </rPh>
    <rPh sb="2" eb="4">
      <t>アンテイ</t>
    </rPh>
    <rPh sb="4" eb="8">
      <t>ケイシャカクド</t>
    </rPh>
    <rPh sb="12" eb="14">
      <t>サンシュツ</t>
    </rPh>
    <phoneticPr fontId="2"/>
  </si>
  <si>
    <t>tanβr＝</t>
    <phoneticPr fontId="2"/>
  </si>
  <si>
    <t>Br</t>
    <phoneticPr fontId="2"/>
  </si>
  <si>
    <t>H</t>
    <phoneticPr fontId="2"/>
  </si>
  <si>
    <t>Bl</t>
    <phoneticPr fontId="2"/>
  </si>
  <si>
    <t>tanβl＝</t>
    <phoneticPr fontId="2"/>
  </si>
  <si>
    <t>基準の算出 ＝</t>
    <rPh sb="0" eb="2">
      <t>キジュン</t>
    </rPh>
    <rPh sb="3" eb="5">
      <t>サンシュツ</t>
    </rPh>
    <phoneticPr fontId="2"/>
  </si>
  <si>
    <t>車両総重量</t>
    <rPh sb="0" eb="5">
      <t>シャリョウソウジュウリョウ</t>
    </rPh>
    <phoneticPr fontId="2"/>
  </si>
  <si>
    <t>W</t>
    <phoneticPr fontId="2"/>
  </si>
  <si>
    <t>三輪自動車</t>
    <rPh sb="0" eb="5">
      <t>サンリンジドウシャ</t>
    </rPh>
    <phoneticPr fontId="2"/>
  </si>
  <si>
    <t>側車付二輪自動車</t>
    <rPh sb="0" eb="2">
      <t>ソクシャ</t>
    </rPh>
    <rPh sb="2" eb="3">
      <t>ツ</t>
    </rPh>
    <rPh sb="3" eb="5">
      <t>ニリン</t>
    </rPh>
    <rPh sb="5" eb="8">
      <t>ジドウシャ</t>
    </rPh>
    <phoneticPr fontId="2"/>
  </si>
  <si>
    <t>上記以外の自動車のうち基準で算出された数値が</t>
    <rPh sb="0" eb="4">
      <t>ジョウキイガイ</t>
    </rPh>
    <rPh sb="5" eb="8">
      <t>ジドウシャ</t>
    </rPh>
    <rPh sb="11" eb="13">
      <t>キジュン</t>
    </rPh>
    <rPh sb="14" eb="16">
      <t>サンシュツ</t>
    </rPh>
    <rPh sb="19" eb="21">
      <t>スウチ</t>
    </rPh>
    <phoneticPr fontId="2"/>
  </si>
  <si>
    <t>1.2を越える</t>
    <rPh sb="4" eb="5">
      <t>コ</t>
    </rPh>
    <phoneticPr fontId="2"/>
  </si>
  <si>
    <t>1.2以下</t>
    <rPh sb="3" eb="5">
      <t>イカ</t>
    </rPh>
    <phoneticPr fontId="2"/>
  </si>
  <si>
    <t>したがってこの車両の安定傾斜角度の基準値は、</t>
    <rPh sb="7" eb="9">
      <t>シャリョウ</t>
    </rPh>
    <rPh sb="10" eb="12">
      <t>アンテイ</t>
    </rPh>
    <rPh sb="12" eb="16">
      <t>ケイシャカクド</t>
    </rPh>
    <rPh sb="17" eb="20">
      <t>キジュンチ</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</si>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</sst>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0_ "/>
  </numFmts>
  <fonts count="10" x14ac:knownFonts="1">
    <font>
      <sz val="9"/>
      <color theme="1"/>
      <name val="游ゴシック"/>
      <family val="2"/>
      <charset val="128"/>
      <scheme val="minor"/>
    </font>
    <font>
      <sz val="9"/>
      <color theme="0"/>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Segoe UI Symbol"/>
      <family val="2"/>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9"/>
      <color theme="0"/>
      <name val="游ゴシック"/>
      <family val="3"/>
      <charset val="128"/>
      <scheme val="minor"/>
    </font>
    <font>
      <sz val="9"/>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vertical="center"/>
    </xf>
    <xf numFmtId="0" fontId="0" fillId="0" borderId="3"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8" fillId="0" borderId="0" xfId="0" applyFont="1" applyBorder="1">
      <alignment vertical="center"/>
    </xf>
    <xf numFmtId="0" fontId="8" fillId="0" borderId="0" xfId="0" applyFont="1" applyBorder="1" applyAlignment="1">
      <alignment horizontal="right" vertical="center"/>
    </xf>
    <xf numFmtId="176" fontId="0" fillId="0" borderId="0" xfId="0" applyNumberFormat="1" applyAlignment="1">
      <alignment vertical="center"/>
    </xf>
    <xf numFmtId="177" fontId="0" fillId="0" borderId="0" xfId="0" applyNumberFormat="1" applyAlignment="1">
      <alignment vertical="center"/>
    </xf>
    <xf numFmtId="0" fontId="9" fillId="0" borderId="0" xfId="0" applyFont="1">
      <alignment vertical="center"/>
    </xf>
    <xf numFmtId="0" fontId="9" fillId="0" borderId="0" xfId="0" applyFont="1" applyBorder="1">
      <alignment vertical="center"/>
    </xf>
    <xf numFmtId="0" fontId="0" fillId="0" borderId="0" xfId="0" applyAlignment="1">
      <alignment vertical="center" wrapText="1"/>
    </xf>
    <xf numFmtId="0" fontId="8" fillId="0" borderId="0" xfId="0" applyFont="1">
      <alignment vertical="center"/>
    </xf>
    <xf numFmtId="0" fontId="8" fillId="0" borderId="0" xfId="0" applyFont="1" applyFill="1" applyBorder="1" applyAlignment="1">
      <alignment horizontal="center" vertical="center"/>
    </xf>
    <xf numFmtId="0" fontId="1" fillId="0" borderId="0" xfId="0" applyFont="1">
      <alignment vertical="center"/>
    </xf>
    <xf numFmtId="0" fontId="1" fillId="0" borderId="0" xfId="0" applyFont="1" applyBorder="1">
      <alignment vertical="center"/>
    </xf>
    <xf numFmtId="0" fontId="0" fillId="0" borderId="1" xfId="0" applyBorder="1" applyProtection="1">
      <alignment vertical="center"/>
      <protection locked="0"/>
    </xf>
    <xf numFmtId="0" fontId="3" fillId="0" borderId="0" xfId="0" applyFont="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lignment vertical="center"/>
    </xf>
    <xf numFmtId="0" fontId="5" fillId="0" borderId="1" xfId="0" applyFont="1" applyBorder="1" applyAlignment="1">
      <alignment horizontal="left" vertical="center" wrapText="1" indent="1"/>
    </xf>
    <xf numFmtId="0" fontId="6" fillId="0" borderId="1" xfId="0" applyFont="1" applyBorder="1" applyAlignment="1">
      <alignment horizontal="left" vertical="center" indent="1"/>
    </xf>
    <xf numFmtId="0" fontId="0" fillId="0" borderId="0" xfId="0" applyAlignment="1">
      <alignment horizontal="right" vertical="center"/>
    </xf>
    <xf numFmtId="0" fontId="5" fillId="0" borderId="1" xfId="0" applyFont="1" applyBorder="1" applyAlignment="1">
      <alignment horizontal="center" vertical="center"/>
    </xf>
    <xf numFmtId="0" fontId="0" fillId="0" borderId="1" xfId="0" applyBorder="1" applyAlignment="1" applyProtection="1">
      <alignment horizontal="right" vertical="center"/>
      <protection locked="0"/>
    </xf>
    <xf numFmtId="2" fontId="0" fillId="0" borderId="0" xfId="0" applyNumberFormat="1" applyAlignment="1">
      <alignment horizontal="center" vertical="center"/>
    </xf>
    <xf numFmtId="0" fontId="8" fillId="0" borderId="2" xfId="0" applyFont="1" applyBorder="1" applyAlignment="1">
      <alignment horizontal="center" vertical="center"/>
    </xf>
    <xf numFmtId="2" fontId="1" fillId="0" borderId="0" xfId="0" applyNumberFormat="1" applyFont="1"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7" fillId="0" borderId="0" xfId="0" applyFont="1" applyAlignment="1">
      <alignment horizontal="righ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indent="1"/>
    </xf>
    <xf numFmtId="0" fontId="5" fillId="0" borderId="7" xfId="0" applyFont="1" applyBorder="1" applyAlignment="1">
      <alignment horizontal="center"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0C18-3D2D-497D-8F6F-CE00218330F2}">
  <dimension ref="A1:Z827"/>
  <sheetViews>
    <sheetView showGridLines="0" showRowColHeaders="0" tabSelected="1" showRuler="0" view="pageLayout" zoomScaleNormal="115" workbookViewId="0">
      <selection activeCell="G9" sqref="G9:H9"/>
    </sheetView>
  </sheetViews>
  <sheetFormatPr defaultColWidth="4.28515625" defaultRowHeight="15.75" x14ac:dyDescent="0.35"/>
  <cols>
    <col min="12" max="12" width="4.140625" customWidth="1"/>
  </cols>
  <sheetData>
    <row r="1" spans="1:26" ht="24" x14ac:dyDescent="0.35">
      <c r="A1" s="24" t="s">
        <v>0</v>
      </c>
      <c r="B1" s="24"/>
      <c r="C1" s="24"/>
      <c r="D1" s="24"/>
      <c r="E1" s="24"/>
      <c r="F1" s="24"/>
      <c r="G1" s="24"/>
      <c r="H1" s="24"/>
      <c r="I1" s="24"/>
      <c r="J1" s="24"/>
      <c r="K1" s="24"/>
      <c r="L1" s="24"/>
      <c r="M1" s="24"/>
      <c r="N1" s="24"/>
      <c r="O1" s="24"/>
      <c r="P1" s="24"/>
      <c r="Q1" s="24"/>
      <c r="R1" s="24"/>
      <c r="S1" s="24"/>
      <c r="T1" s="24"/>
      <c r="U1" s="24"/>
      <c r="V1" s="24"/>
      <c r="W1" s="24"/>
      <c r="X1" s="24"/>
      <c r="Y1" s="24"/>
    </row>
    <row r="2" spans="1:26" ht="12.75" customHeight="1" x14ac:dyDescent="0.35">
      <c r="A2" s="5"/>
      <c r="B2" s="5"/>
      <c r="C2" s="5"/>
      <c r="D2" s="5"/>
      <c r="E2" s="5"/>
      <c r="F2" s="5"/>
      <c r="G2" s="5"/>
      <c r="H2" s="5"/>
      <c r="I2" s="5"/>
      <c r="J2" s="5"/>
      <c r="K2" s="5"/>
      <c r="L2" s="5"/>
      <c r="M2" s="5"/>
      <c r="N2" s="5"/>
      <c r="O2" s="5"/>
      <c r="P2" s="5"/>
      <c r="Q2" s="5"/>
      <c r="R2" s="5"/>
      <c r="S2" s="5"/>
      <c r="T2" s="5"/>
      <c r="U2" s="5"/>
      <c r="V2" s="5"/>
      <c r="W2" s="5"/>
      <c r="X2" s="5"/>
      <c r="Y2" s="5"/>
    </row>
    <row r="3" spans="1:26" ht="12.95" customHeight="1" x14ac:dyDescent="0.35">
      <c r="B3" s="26" t="s">
        <v>24</v>
      </c>
      <c r="C3" s="26"/>
      <c r="D3" s="26"/>
      <c r="L3" s="8"/>
      <c r="M3" s="8"/>
      <c r="N3" s="8"/>
      <c r="O3" s="7"/>
      <c r="P3" s="7"/>
      <c r="Q3" s="7"/>
      <c r="R3" s="7"/>
      <c r="S3" s="7"/>
      <c r="T3" s="7"/>
      <c r="U3" s="7"/>
      <c r="V3" s="7"/>
      <c r="W3" s="7"/>
      <c r="X3" s="7"/>
      <c r="Y3" s="7"/>
      <c r="Z3" s="7"/>
    </row>
    <row r="4" spans="1:26" ht="12.95" customHeight="1" x14ac:dyDescent="0.35">
      <c r="B4" s="27" t="s">
        <v>29</v>
      </c>
      <c r="C4" s="27"/>
      <c r="D4" s="27"/>
      <c r="E4" s="27"/>
      <c r="F4" s="10" t="s">
        <v>30</v>
      </c>
      <c r="G4" s="27" t="s">
        <v>31</v>
      </c>
      <c r="H4" s="27"/>
      <c r="I4" s="11" t="s">
        <v>32</v>
      </c>
      <c r="J4" s="35" t="s">
        <v>28</v>
      </c>
      <c r="K4" s="27"/>
      <c r="L4" s="27"/>
      <c r="M4" s="27"/>
      <c r="N4" s="27"/>
      <c r="O4" s="27"/>
      <c r="P4" s="27"/>
      <c r="Q4" s="27"/>
      <c r="R4" s="27"/>
      <c r="S4" s="27"/>
      <c r="T4" s="27"/>
      <c r="U4" s="27"/>
      <c r="V4" s="27"/>
      <c r="W4" s="27"/>
      <c r="X4" s="7"/>
      <c r="Y4" s="7"/>
      <c r="Z4" s="7"/>
    </row>
    <row r="5" spans="1:26" ht="12.95" customHeight="1" x14ac:dyDescent="0.35">
      <c r="B5" s="25" t="s">
        <v>6</v>
      </c>
      <c r="C5" s="25"/>
      <c r="D5" s="25"/>
      <c r="E5" s="25"/>
      <c r="F5" s="3" t="s">
        <v>8</v>
      </c>
      <c r="G5" s="23"/>
      <c r="H5" s="23"/>
      <c r="I5" s="3" t="s">
        <v>15</v>
      </c>
      <c r="J5" s="31"/>
      <c r="K5" s="31"/>
      <c r="L5" s="31"/>
      <c r="M5" s="31"/>
      <c r="N5" s="31"/>
      <c r="O5" s="31"/>
      <c r="P5" s="31"/>
      <c r="Q5" s="31"/>
      <c r="R5" s="31"/>
      <c r="S5" s="31"/>
      <c r="T5" s="31"/>
      <c r="U5" s="31"/>
      <c r="V5" s="31"/>
      <c r="W5" s="31"/>
      <c r="X5" s="21">
        <f>IF(G5="",1,0)</f>
        <v>1</v>
      </c>
      <c r="Y5" s="7"/>
      <c r="Z5" s="7"/>
    </row>
    <row r="6" spans="1:26" ht="12.95" customHeight="1" x14ac:dyDescent="0.35">
      <c r="B6" s="25" t="s">
        <v>7</v>
      </c>
      <c r="C6" s="25"/>
      <c r="D6" s="25" t="s">
        <v>2</v>
      </c>
      <c r="E6" s="25"/>
      <c r="F6" s="3" t="s">
        <v>9</v>
      </c>
      <c r="G6" s="23"/>
      <c r="H6" s="23"/>
      <c r="I6" s="3" t="s">
        <v>15</v>
      </c>
      <c r="J6" s="31"/>
      <c r="K6" s="31"/>
      <c r="L6" s="31"/>
      <c r="M6" s="31"/>
      <c r="N6" s="31"/>
      <c r="O6" s="31"/>
      <c r="P6" s="31"/>
      <c r="Q6" s="31"/>
      <c r="R6" s="31"/>
      <c r="S6" s="31"/>
      <c r="T6" s="31"/>
      <c r="U6" s="31"/>
      <c r="V6" s="31"/>
      <c r="W6" s="31"/>
      <c r="X6" s="21">
        <f t="shared" ref="X6:X16" si="0">IF(G6="",1,0)</f>
        <v>1</v>
      </c>
      <c r="Y6" s="7"/>
      <c r="Z6" s="7"/>
    </row>
    <row r="7" spans="1:26" ht="12.95" customHeight="1" x14ac:dyDescent="0.35">
      <c r="B7" s="25"/>
      <c r="C7" s="25"/>
      <c r="D7" s="25" t="s">
        <v>3</v>
      </c>
      <c r="E7" s="25"/>
      <c r="F7" s="3" t="s">
        <v>10</v>
      </c>
      <c r="G7" s="23"/>
      <c r="H7" s="23"/>
      <c r="I7" s="3" t="s">
        <v>15</v>
      </c>
      <c r="J7" s="31"/>
      <c r="K7" s="31"/>
      <c r="L7" s="31"/>
      <c r="M7" s="31"/>
      <c r="N7" s="31"/>
      <c r="O7" s="31"/>
      <c r="P7" s="31"/>
      <c r="Q7" s="31"/>
      <c r="R7" s="31"/>
      <c r="S7" s="31"/>
      <c r="T7" s="31"/>
      <c r="U7" s="31"/>
      <c r="V7" s="31"/>
      <c r="W7" s="31"/>
      <c r="X7" s="21">
        <f t="shared" si="0"/>
        <v>1</v>
      </c>
      <c r="Y7" s="7"/>
      <c r="Z7" s="7"/>
    </row>
    <row r="8" spans="1:26" ht="12.95" customHeight="1" x14ac:dyDescent="0.35">
      <c r="B8" s="25" t="s">
        <v>1</v>
      </c>
      <c r="C8" s="25"/>
      <c r="D8" s="25" t="s">
        <v>2</v>
      </c>
      <c r="E8" s="3" t="s">
        <v>5</v>
      </c>
      <c r="F8" s="3" t="s">
        <v>11</v>
      </c>
      <c r="G8" s="23"/>
      <c r="H8" s="23"/>
      <c r="I8" s="3" t="s">
        <v>16</v>
      </c>
      <c r="J8" s="32" t="s">
        <v>35</v>
      </c>
      <c r="K8" s="33"/>
      <c r="L8" s="33"/>
      <c r="M8" s="33"/>
      <c r="N8" s="33"/>
      <c r="O8" s="33"/>
      <c r="P8" s="33"/>
      <c r="Q8" s="33"/>
      <c r="R8" s="33"/>
      <c r="S8" s="33"/>
      <c r="T8" s="33"/>
      <c r="U8" s="33"/>
      <c r="V8" s="33"/>
      <c r="W8" s="33"/>
      <c r="X8" s="21">
        <f t="shared" si="0"/>
        <v>1</v>
      </c>
      <c r="Y8" s="7"/>
      <c r="Z8" s="7"/>
    </row>
    <row r="9" spans="1:26" ht="12.95" customHeight="1" x14ac:dyDescent="0.35">
      <c r="B9" s="25"/>
      <c r="C9" s="25"/>
      <c r="D9" s="25"/>
      <c r="E9" s="3" t="s">
        <v>4</v>
      </c>
      <c r="F9" s="3" t="s">
        <v>12</v>
      </c>
      <c r="G9" s="23"/>
      <c r="H9" s="23"/>
      <c r="I9" s="3" t="s">
        <v>16</v>
      </c>
      <c r="J9" s="33"/>
      <c r="K9" s="33"/>
      <c r="L9" s="33"/>
      <c r="M9" s="33"/>
      <c r="N9" s="33"/>
      <c r="O9" s="33"/>
      <c r="P9" s="33"/>
      <c r="Q9" s="33"/>
      <c r="R9" s="33"/>
      <c r="S9" s="33"/>
      <c r="T9" s="33"/>
      <c r="U9" s="33"/>
      <c r="V9" s="33"/>
      <c r="W9" s="33"/>
      <c r="X9" s="21">
        <f t="shared" si="0"/>
        <v>1</v>
      </c>
      <c r="Y9" s="7"/>
      <c r="Z9" s="7"/>
    </row>
    <row r="10" spans="1:26" ht="12.95" customHeight="1" x14ac:dyDescent="0.35">
      <c r="B10" s="25"/>
      <c r="C10" s="25"/>
      <c r="D10" s="25" t="s">
        <v>3</v>
      </c>
      <c r="E10" s="3" t="s">
        <v>5</v>
      </c>
      <c r="F10" s="3" t="s">
        <v>13</v>
      </c>
      <c r="G10" s="23"/>
      <c r="H10" s="23"/>
      <c r="I10" s="3" t="s">
        <v>16</v>
      </c>
      <c r="J10" s="33"/>
      <c r="K10" s="33"/>
      <c r="L10" s="33"/>
      <c r="M10" s="33"/>
      <c r="N10" s="33"/>
      <c r="O10" s="33"/>
      <c r="P10" s="33"/>
      <c r="Q10" s="33"/>
      <c r="R10" s="33"/>
      <c r="S10" s="33"/>
      <c r="T10" s="33"/>
      <c r="U10" s="33"/>
      <c r="V10" s="33"/>
      <c r="W10" s="33"/>
      <c r="X10" s="21">
        <f t="shared" si="0"/>
        <v>1</v>
      </c>
      <c r="Y10" s="7"/>
      <c r="Z10" s="7"/>
    </row>
    <row r="11" spans="1:26" ht="12.95" customHeight="1" x14ac:dyDescent="0.35">
      <c r="B11" s="25"/>
      <c r="C11" s="25"/>
      <c r="D11" s="25"/>
      <c r="E11" s="3" t="s">
        <v>4</v>
      </c>
      <c r="F11" s="3" t="s">
        <v>14</v>
      </c>
      <c r="G11" s="23"/>
      <c r="H11" s="23"/>
      <c r="I11" s="3" t="s">
        <v>16</v>
      </c>
      <c r="J11" s="33"/>
      <c r="K11" s="33"/>
      <c r="L11" s="33"/>
      <c r="M11" s="33"/>
      <c r="N11" s="33"/>
      <c r="O11" s="33"/>
      <c r="P11" s="33"/>
      <c r="Q11" s="33"/>
      <c r="R11" s="33"/>
      <c r="S11" s="33"/>
      <c r="T11" s="33"/>
      <c r="U11" s="33"/>
      <c r="V11" s="33"/>
      <c r="W11" s="33"/>
      <c r="X11" s="21">
        <f t="shared" si="0"/>
        <v>1</v>
      </c>
      <c r="Y11" s="7"/>
      <c r="Z11" s="7"/>
    </row>
    <row r="12" spans="1:26" ht="12.95" customHeight="1" x14ac:dyDescent="0.35">
      <c r="B12" s="43" t="s">
        <v>66</v>
      </c>
      <c r="C12" s="44"/>
      <c r="D12" s="44"/>
      <c r="E12" s="45"/>
      <c r="F12" s="3" t="s">
        <v>67</v>
      </c>
      <c r="G12" s="46"/>
      <c r="H12" s="47"/>
      <c r="I12" s="3" t="s">
        <v>16</v>
      </c>
      <c r="J12" s="49" t="s">
        <v>39</v>
      </c>
      <c r="K12" s="50"/>
      <c r="L12" s="50"/>
      <c r="M12" s="50"/>
      <c r="N12" s="50"/>
      <c r="O12" s="50"/>
      <c r="P12" s="50"/>
      <c r="Q12" s="50"/>
      <c r="R12" s="50"/>
      <c r="S12" s="50"/>
      <c r="T12" s="50"/>
      <c r="U12" s="50"/>
      <c r="V12" s="50"/>
      <c r="W12" s="51"/>
      <c r="X12" s="21"/>
      <c r="Y12" s="7"/>
      <c r="Z12" s="7"/>
    </row>
    <row r="13" spans="1:26" ht="12.95" customHeight="1" x14ac:dyDescent="0.35">
      <c r="B13" s="25" t="s">
        <v>17</v>
      </c>
      <c r="C13" s="25"/>
      <c r="D13" s="25"/>
      <c r="E13" s="4" t="s">
        <v>2</v>
      </c>
      <c r="F13" s="4" t="s">
        <v>18</v>
      </c>
      <c r="G13" s="23"/>
      <c r="H13" s="23"/>
      <c r="I13" s="3" t="s">
        <v>15</v>
      </c>
      <c r="J13" s="32" t="s">
        <v>38</v>
      </c>
      <c r="K13" s="32"/>
      <c r="L13" s="32"/>
      <c r="M13" s="32"/>
      <c r="N13" s="32"/>
      <c r="O13" s="32"/>
      <c r="P13" s="32"/>
      <c r="Q13" s="32"/>
      <c r="R13" s="32"/>
      <c r="S13" s="32"/>
      <c r="T13" s="32"/>
      <c r="U13" s="32"/>
      <c r="V13" s="32"/>
      <c r="W13" s="32"/>
      <c r="X13" s="21">
        <f t="shared" si="0"/>
        <v>1</v>
      </c>
      <c r="Y13" s="7"/>
      <c r="Z13" s="7"/>
    </row>
    <row r="14" spans="1:26" ht="12.95" customHeight="1" x14ac:dyDescent="0.35">
      <c r="B14" s="25"/>
      <c r="C14" s="25"/>
      <c r="D14" s="25"/>
      <c r="E14" s="4" t="s">
        <v>3</v>
      </c>
      <c r="F14" s="4" t="s">
        <v>19</v>
      </c>
      <c r="G14" s="23"/>
      <c r="H14" s="23"/>
      <c r="I14" s="3" t="s">
        <v>15</v>
      </c>
      <c r="J14" s="32"/>
      <c r="K14" s="32"/>
      <c r="L14" s="32"/>
      <c r="M14" s="32"/>
      <c r="N14" s="32"/>
      <c r="O14" s="32"/>
      <c r="P14" s="32"/>
      <c r="Q14" s="32"/>
      <c r="R14" s="32"/>
      <c r="S14" s="32"/>
      <c r="T14" s="32"/>
      <c r="U14" s="32"/>
      <c r="V14" s="32"/>
      <c r="W14" s="32"/>
      <c r="X14" s="21">
        <f t="shared" si="0"/>
        <v>1</v>
      </c>
      <c r="Y14" s="7"/>
      <c r="Z14" s="7"/>
    </row>
    <row r="15" spans="1:26" ht="12.95" customHeight="1" x14ac:dyDescent="0.35">
      <c r="B15" s="25" t="s">
        <v>20</v>
      </c>
      <c r="C15" s="25"/>
      <c r="D15" s="25"/>
      <c r="E15" s="25"/>
      <c r="F15" s="4" t="s">
        <v>21</v>
      </c>
      <c r="G15" s="23"/>
      <c r="H15" s="23"/>
      <c r="I15" s="3" t="s">
        <v>15</v>
      </c>
      <c r="J15" s="53" t="s">
        <v>33</v>
      </c>
      <c r="K15" s="33"/>
      <c r="L15" s="33"/>
      <c r="M15" s="33"/>
      <c r="N15" s="33"/>
      <c r="O15" s="33"/>
      <c r="P15" s="33"/>
      <c r="Q15" s="33"/>
      <c r="R15" s="33"/>
      <c r="S15" s="33"/>
      <c r="T15" s="33"/>
      <c r="U15" s="33"/>
      <c r="V15" s="33"/>
      <c r="W15" s="33"/>
      <c r="X15" s="21">
        <f t="shared" si="0"/>
        <v>1</v>
      </c>
      <c r="Y15" s="7"/>
      <c r="Z15" s="7"/>
    </row>
    <row r="16" spans="1:26" ht="12.95" customHeight="1" x14ac:dyDescent="0.35">
      <c r="B16" s="25" t="s">
        <v>22</v>
      </c>
      <c r="C16" s="25"/>
      <c r="D16" s="25"/>
      <c r="E16" s="25"/>
      <c r="F16" s="4" t="s">
        <v>23</v>
      </c>
      <c r="G16" s="36"/>
      <c r="H16" s="36"/>
      <c r="I16" s="4" t="s">
        <v>16</v>
      </c>
      <c r="J16" s="53" t="s">
        <v>34</v>
      </c>
      <c r="K16" s="33"/>
      <c r="L16" s="33"/>
      <c r="M16" s="33"/>
      <c r="N16" s="33"/>
      <c r="O16" s="33"/>
      <c r="P16" s="33"/>
      <c r="Q16" s="33"/>
      <c r="R16" s="33"/>
      <c r="S16" s="33"/>
      <c r="T16" s="33"/>
      <c r="U16" s="33"/>
      <c r="V16" s="33"/>
      <c r="W16" s="33"/>
      <c r="X16" s="21">
        <f t="shared" si="0"/>
        <v>1</v>
      </c>
      <c r="Y16" s="7"/>
      <c r="Z16" s="7"/>
    </row>
    <row r="17" spans="1:26" ht="12.95" customHeight="1" x14ac:dyDescent="0.35">
      <c r="E17" s="16"/>
      <c r="F17" s="16"/>
      <c r="G17" s="16"/>
      <c r="H17" s="19"/>
      <c r="I17" s="20" t="s">
        <v>40</v>
      </c>
      <c r="J17" s="38">
        <f>(G13+G14)/2</f>
        <v>0</v>
      </c>
      <c r="K17" s="38"/>
      <c r="L17" s="12"/>
      <c r="M17" s="12" t="s">
        <v>41</v>
      </c>
      <c r="N17" s="38">
        <f>G10+G11</f>
        <v>0</v>
      </c>
      <c r="O17" s="38"/>
      <c r="P17" s="12"/>
      <c r="Q17" s="13" t="s">
        <v>42</v>
      </c>
      <c r="R17" s="38">
        <f>G8+G9+G10+G11</f>
        <v>0</v>
      </c>
      <c r="S17" s="38"/>
      <c r="T17" s="17"/>
      <c r="U17" s="7"/>
      <c r="V17" s="7"/>
      <c r="W17" s="7"/>
      <c r="X17" s="22">
        <f>SUM(X5:X16)</f>
        <v>11</v>
      </c>
      <c r="Y17" s="7"/>
      <c r="Z17" s="7"/>
    </row>
    <row r="18" spans="1:26" ht="12.95" customHeight="1" x14ac:dyDescent="0.35">
      <c r="A18" t="s">
        <v>25</v>
      </c>
      <c r="L18" s="7"/>
      <c r="M18" s="7"/>
      <c r="N18" s="7"/>
      <c r="O18" s="7"/>
      <c r="P18" s="7"/>
      <c r="Q18" s="7"/>
      <c r="R18" s="7"/>
      <c r="S18" s="7"/>
      <c r="T18" s="7"/>
      <c r="U18" s="7"/>
      <c r="V18" s="7"/>
      <c r="W18" s="7"/>
      <c r="X18" s="7"/>
      <c r="Y18" s="7"/>
      <c r="Z18" s="7"/>
    </row>
    <row r="19" spans="1:26" ht="12.95" customHeight="1" x14ac:dyDescent="0.35">
      <c r="B19" s="34" t="s">
        <v>26</v>
      </c>
      <c r="C19" s="28" t="s">
        <v>27</v>
      </c>
      <c r="D19" s="29" t="s">
        <v>49</v>
      </c>
      <c r="E19" s="29"/>
      <c r="F19" s="29"/>
      <c r="G19" s="29"/>
      <c r="H19" s="29"/>
      <c r="I19" s="29"/>
      <c r="J19" s="29"/>
      <c r="K19" s="29"/>
      <c r="L19" s="28" t="s">
        <v>37</v>
      </c>
      <c r="M19" s="28" t="str">
        <f>J17&amp;" ＋"</f>
        <v>0 ＋</v>
      </c>
      <c r="N19" s="28"/>
      <c r="O19" s="29" t="str">
        <f>IF(X17=0,G5&amp;" ✕ ("&amp;G16&amp;"－"&amp;G10+G11&amp;") ✕ √ ( "&amp;G5&amp;" ² － "&amp;G15&amp;" ² )","")</f>
        <v/>
      </c>
      <c r="P19" s="29"/>
      <c r="Q19" s="29"/>
      <c r="R19" s="29"/>
      <c r="S19" s="29"/>
      <c r="T19" s="29"/>
      <c r="U19" s="29"/>
      <c r="V19" s="29"/>
      <c r="W19" s="29"/>
    </row>
    <row r="20" spans="1:26" ht="12.95" customHeight="1" x14ac:dyDescent="0.35">
      <c r="B20" s="34"/>
      <c r="C20" s="28"/>
      <c r="D20" s="26" t="s">
        <v>36</v>
      </c>
      <c r="E20" s="26"/>
      <c r="F20" s="26"/>
      <c r="G20" s="26"/>
      <c r="H20" s="26"/>
      <c r="I20" s="26"/>
      <c r="J20" s="26"/>
      <c r="K20" s="26"/>
      <c r="L20" s="28"/>
      <c r="M20" s="28"/>
      <c r="N20" s="28"/>
      <c r="O20" s="30" t="str">
        <f>IF( X17=0,G8+G9+G10+G11&amp;" ✕ "&amp;G15,"")</f>
        <v/>
      </c>
      <c r="P20" s="30"/>
      <c r="Q20" s="30"/>
      <c r="R20" s="30"/>
      <c r="S20" s="30"/>
      <c r="T20" s="30"/>
      <c r="U20" s="30"/>
      <c r="V20" s="30"/>
      <c r="W20" s="30"/>
    </row>
    <row r="21" spans="1:26" ht="12.95" customHeight="1" x14ac:dyDescent="0.35">
      <c r="B21" s="34" t="s">
        <v>37</v>
      </c>
      <c r="C21" s="28" t="e">
        <f>ROUND(J17+((G5*(G16-(G10+G11))*SQRT(G5^2-G15^2))/((G8+G9+G10+G11)*G15)),1)</f>
        <v>#DIV/0!</v>
      </c>
      <c r="D21" s="28"/>
      <c r="E21" s="28" t="s">
        <v>15</v>
      </c>
    </row>
    <row r="22" spans="1:26" ht="12.95" customHeight="1" x14ac:dyDescent="0.35">
      <c r="B22" s="34"/>
      <c r="C22" s="28"/>
      <c r="D22" s="28"/>
      <c r="E22" s="28"/>
    </row>
    <row r="23" spans="1:26" ht="12.95" customHeight="1" x14ac:dyDescent="0.35">
      <c r="B23" s="6"/>
    </row>
    <row r="24" spans="1:26" ht="12.95" customHeight="1" x14ac:dyDescent="0.35"/>
    <row r="25" spans="1:26" ht="12.95" customHeight="1" x14ac:dyDescent="0.35">
      <c r="A25" t="s">
        <v>43</v>
      </c>
    </row>
    <row r="26" spans="1:26" ht="12.95" customHeight="1" x14ac:dyDescent="0.35">
      <c r="B26" t="s">
        <v>44</v>
      </c>
    </row>
    <row r="27" spans="1:26" ht="12.95" customHeight="1" x14ac:dyDescent="0.35">
      <c r="B27" s="34" t="s">
        <v>46</v>
      </c>
      <c r="C27" s="34"/>
      <c r="D27" s="29" t="s">
        <v>48</v>
      </c>
      <c r="E27" s="29"/>
      <c r="F27" s="28" t="s">
        <v>37</v>
      </c>
      <c r="G27" s="29" t="str">
        <f>IF(X17=0,G7&amp;"－"&amp;G6,"")</f>
        <v/>
      </c>
      <c r="H27" s="29"/>
      <c r="I27" s="29"/>
      <c r="K27" s="39" t="e">
        <f>ROUND(G29,2)</f>
        <v>#DIV/0!</v>
      </c>
      <c r="L27" s="39"/>
      <c r="M27" s="39"/>
      <c r="N27" s="39"/>
      <c r="O27" s="39"/>
      <c r="P27" s="39"/>
      <c r="S27" s="37"/>
      <c r="T27" s="28"/>
    </row>
    <row r="28" spans="1:26" ht="12.95" customHeight="1" x14ac:dyDescent="0.35">
      <c r="B28" s="34"/>
      <c r="C28" s="34"/>
      <c r="D28" s="30" t="s">
        <v>47</v>
      </c>
      <c r="E28" s="30"/>
      <c r="F28" s="28"/>
      <c r="G28" s="30" t="str">
        <f>IF(X17=0,"2 ✕ "&amp;G5,"")</f>
        <v/>
      </c>
      <c r="H28" s="30"/>
      <c r="I28" s="30"/>
      <c r="K28" s="39"/>
      <c r="L28" s="39"/>
      <c r="M28" s="39"/>
      <c r="N28" s="39"/>
      <c r="O28" s="39"/>
      <c r="P28" s="39"/>
    </row>
    <row r="29" spans="1:26" ht="12.95" customHeight="1" x14ac:dyDescent="0.35">
      <c r="C29" s="34" t="s">
        <v>45</v>
      </c>
      <c r="D29" s="28" t="e">
        <f>(ROUND((G7-G6)/(2*G5),3))</f>
        <v>#DIV/0!</v>
      </c>
      <c r="E29" s="28"/>
      <c r="F29" s="28" t="s">
        <v>50</v>
      </c>
      <c r="G29" s="37" t="e">
        <f>IF(D29="","",ROUND(DEGREES(ATAN(D29)),2))</f>
        <v>#DIV/0!</v>
      </c>
      <c r="H29" s="37"/>
      <c r="I29" s="28" t="s">
        <v>74</v>
      </c>
      <c r="J29" s="28" t="e">
        <f>IF(G29="","",ROUNDDOWN(G29,0))</f>
        <v>#DIV/0!</v>
      </c>
      <c r="K29" s="28" t="s">
        <v>51</v>
      </c>
      <c r="L29" s="28" t="e">
        <f>IF(K27="","",ROUND((K27-J29)*60,0))</f>
        <v>#DIV/0!</v>
      </c>
      <c r="M29" s="28" t="s">
        <v>52</v>
      </c>
      <c r="N29" s="14"/>
      <c r="O29" s="40" t="s">
        <v>53</v>
      </c>
      <c r="P29" s="40"/>
      <c r="Q29" s="40" t="e">
        <f>IF(D29="","",COS(D29))</f>
        <v>#DIV/0!</v>
      </c>
      <c r="R29" s="40"/>
      <c r="S29" s="28" t="s">
        <v>37</v>
      </c>
      <c r="T29" s="40" t="e">
        <f>IF(Q29="","",ROUND(Q29,2))</f>
        <v>#DIV/0!</v>
      </c>
      <c r="U29" s="28"/>
    </row>
    <row r="30" spans="1:26" ht="12.95" customHeight="1" x14ac:dyDescent="0.35">
      <c r="C30" s="34"/>
      <c r="D30" s="28"/>
      <c r="E30" s="28"/>
      <c r="F30" s="28"/>
      <c r="G30" s="37"/>
      <c r="H30" s="37"/>
      <c r="I30" s="28"/>
      <c r="J30" s="28"/>
      <c r="K30" s="28"/>
      <c r="L30" s="28"/>
      <c r="M30" s="28"/>
      <c r="N30" s="14"/>
      <c r="O30" s="40"/>
      <c r="P30" s="40"/>
      <c r="Q30" s="40"/>
      <c r="R30" s="40"/>
      <c r="S30" s="28"/>
      <c r="T30" s="28"/>
      <c r="U30" s="28"/>
    </row>
    <row r="31" spans="1:26" ht="12.95" customHeight="1" x14ac:dyDescent="0.35">
      <c r="D31" s="41"/>
      <c r="E31" s="42"/>
      <c r="F31" s="19"/>
      <c r="G31" s="42"/>
      <c r="H31" s="42"/>
      <c r="I31" s="19"/>
      <c r="J31" s="42"/>
      <c r="K31" s="42"/>
      <c r="L31" s="42"/>
      <c r="M31" s="42"/>
    </row>
    <row r="32" spans="1:26" ht="12.95" customHeight="1" x14ac:dyDescent="0.35">
      <c r="D32" s="2"/>
      <c r="E32" s="2"/>
      <c r="G32" s="2"/>
      <c r="H32" s="2"/>
      <c r="L32" s="2"/>
      <c r="M32" s="2"/>
      <c r="N32" s="15"/>
      <c r="O32" s="15"/>
      <c r="P32" s="15"/>
      <c r="Q32" s="15"/>
    </row>
    <row r="33" spans="1:20" ht="12.95" customHeight="1" x14ac:dyDescent="0.35">
      <c r="B33" s="34" t="s">
        <v>55</v>
      </c>
      <c r="C33" s="34"/>
      <c r="D33" s="29" t="s">
        <v>56</v>
      </c>
      <c r="E33" s="29"/>
      <c r="F33" s="29"/>
      <c r="G33" s="29"/>
      <c r="H33" s="29"/>
      <c r="I33" s="29"/>
      <c r="J33" s="28" t="s">
        <v>37</v>
      </c>
      <c r="K33" s="29" t="e">
        <f>T29&amp;" ×( "&amp;G9&amp; " × " &amp;G6&amp;" ＋ "&amp;G11&amp;" × "&amp;G7&amp;" )"</f>
        <v>#DIV/0!</v>
      </c>
      <c r="L33" s="29"/>
      <c r="M33" s="29"/>
      <c r="N33" s="29"/>
      <c r="O33" s="29"/>
      <c r="P33" s="29"/>
      <c r="Q33" s="29"/>
      <c r="R33" s="29"/>
    </row>
    <row r="34" spans="1:20" ht="12.95" customHeight="1" x14ac:dyDescent="0.35">
      <c r="B34" s="34"/>
      <c r="C34" s="34"/>
      <c r="D34" s="30" t="s">
        <v>57</v>
      </c>
      <c r="E34" s="30"/>
      <c r="F34" s="30"/>
      <c r="G34" s="30"/>
      <c r="H34" s="30"/>
      <c r="I34" s="30"/>
      <c r="J34" s="28"/>
      <c r="K34" s="30">
        <f>R17</f>
        <v>0</v>
      </c>
      <c r="L34" s="30"/>
      <c r="M34" s="30"/>
      <c r="N34" s="30"/>
      <c r="O34" s="30"/>
      <c r="P34" s="30"/>
      <c r="Q34" s="30"/>
      <c r="R34" s="30"/>
    </row>
    <row r="35" spans="1:20" ht="12.95" customHeight="1" x14ac:dyDescent="0.35">
      <c r="B35" s="6"/>
      <c r="C35" s="34" t="s">
        <v>37</v>
      </c>
      <c r="D35" s="28" t="e">
        <f>ROUND((T29*(G9*G6+G11*G7))/K34,1)</f>
        <v>#DIV/0!</v>
      </c>
      <c r="E35" s="28"/>
      <c r="F35" s="28" t="s">
        <v>15</v>
      </c>
      <c r="G35" s="2"/>
      <c r="H35" s="2"/>
    </row>
    <row r="36" spans="1:20" ht="12.95" customHeight="1" x14ac:dyDescent="0.35">
      <c r="B36" s="6"/>
      <c r="C36" s="34"/>
      <c r="D36" s="28"/>
      <c r="E36" s="28"/>
      <c r="F36" s="28"/>
    </row>
    <row r="37" spans="1:20" ht="12.95" customHeight="1" x14ac:dyDescent="0.35"/>
    <row r="38" spans="1:20" ht="12.95" customHeight="1" x14ac:dyDescent="0.35">
      <c r="B38" s="34" t="s">
        <v>54</v>
      </c>
      <c r="C38" s="34"/>
      <c r="D38" s="29" t="s">
        <v>58</v>
      </c>
      <c r="E38" s="29"/>
      <c r="F38" s="29"/>
      <c r="G38" s="29"/>
      <c r="H38" s="29"/>
      <c r="I38" s="29"/>
      <c r="J38" s="28" t="s">
        <v>37</v>
      </c>
      <c r="K38" s="29" t="e">
        <f>T29&amp;" ×( "&amp;G8&amp; " × " &amp;G6&amp;" ＋ "&amp;G10&amp;" × "&amp;G7&amp;" )"</f>
        <v>#DIV/0!</v>
      </c>
      <c r="L38" s="29"/>
      <c r="M38" s="29"/>
      <c r="N38" s="29"/>
      <c r="O38" s="29"/>
      <c r="P38" s="29"/>
      <c r="Q38" s="29"/>
      <c r="R38" s="29"/>
    </row>
    <row r="39" spans="1:20" ht="12.95" customHeight="1" x14ac:dyDescent="0.35">
      <c r="B39" s="34"/>
      <c r="C39" s="34"/>
      <c r="D39" s="30" t="s">
        <v>57</v>
      </c>
      <c r="E39" s="30"/>
      <c r="F39" s="30"/>
      <c r="G39" s="30"/>
      <c r="H39" s="30"/>
      <c r="I39" s="30"/>
      <c r="J39" s="28"/>
      <c r="K39" s="30">
        <f>R17</f>
        <v>0</v>
      </c>
      <c r="L39" s="30"/>
      <c r="M39" s="30"/>
      <c r="N39" s="30"/>
      <c r="O39" s="30"/>
      <c r="P39" s="30"/>
      <c r="Q39" s="30"/>
      <c r="R39" s="30"/>
    </row>
    <row r="40" spans="1:20" ht="12.95" customHeight="1" x14ac:dyDescent="0.35">
      <c r="C40" s="34" t="s">
        <v>37</v>
      </c>
      <c r="D40" s="28" t="e">
        <f>ROUND((T29*(G8*G6+G10*G7))/K39,1)</f>
        <v>#DIV/0!</v>
      </c>
      <c r="E40" s="28"/>
      <c r="F40" s="28" t="s">
        <v>15</v>
      </c>
    </row>
    <row r="41" spans="1:20" ht="12.95" customHeight="1" x14ac:dyDescent="0.35">
      <c r="C41" s="34"/>
      <c r="D41" s="28"/>
      <c r="E41" s="28"/>
      <c r="F41" s="28"/>
    </row>
    <row r="42" spans="1:20" ht="12.95" customHeight="1" x14ac:dyDescent="0.35"/>
    <row r="43" spans="1:20" ht="12.95" customHeight="1" x14ac:dyDescent="0.35"/>
    <row r="44" spans="1:20" ht="12.95" customHeight="1" x14ac:dyDescent="0.35">
      <c r="A44" t="s">
        <v>59</v>
      </c>
    </row>
    <row r="45" spans="1:20" ht="12.95" customHeight="1" x14ac:dyDescent="0.35">
      <c r="B45" s="34" t="s">
        <v>64</v>
      </c>
      <c r="C45" s="34"/>
      <c r="D45" s="9" t="s">
        <v>63</v>
      </c>
      <c r="E45" s="28" t="s">
        <v>37</v>
      </c>
      <c r="F45" s="29" t="e">
        <f>D35</f>
        <v>#DIV/0!</v>
      </c>
      <c r="G45" s="29"/>
      <c r="H45" s="28" t="s">
        <v>37</v>
      </c>
      <c r="I45" s="28" t="e">
        <f>ROUNDDOWN(F45/F46,4)</f>
        <v>#DIV/0!</v>
      </c>
      <c r="J45" s="28"/>
      <c r="K45" s="28" t="s">
        <v>37</v>
      </c>
      <c r="L45" s="28" t="e">
        <f>ROUND(DEGREES(ATAN(I45)),2)</f>
        <v>#DIV/0!</v>
      </c>
      <c r="M45" s="28"/>
      <c r="N45" s="28" t="s">
        <v>51</v>
      </c>
      <c r="O45" s="28" t="e">
        <f>IF(L45&gt;=P45,"≧","＜")</f>
        <v>#DIV/0!</v>
      </c>
      <c r="P45" s="28" t="e">
        <f>K55</f>
        <v>#DIV/0!</v>
      </c>
      <c r="Q45" s="28" t="s">
        <v>51</v>
      </c>
      <c r="S45" s="25" t="e">
        <f>IF(O45="≧","合","否")</f>
        <v>#DIV/0!</v>
      </c>
      <c r="T45" s="25"/>
    </row>
    <row r="46" spans="1:20" ht="12.95" customHeight="1" x14ac:dyDescent="0.35">
      <c r="B46" s="34"/>
      <c r="C46" s="34"/>
      <c r="D46" s="1" t="s">
        <v>62</v>
      </c>
      <c r="E46" s="28"/>
      <c r="F46" s="28" t="e">
        <f>C21</f>
        <v>#DIV/0!</v>
      </c>
      <c r="G46" s="28"/>
      <c r="H46" s="28"/>
      <c r="I46" s="28"/>
      <c r="J46" s="28"/>
      <c r="K46" s="28"/>
      <c r="L46" s="28"/>
      <c r="M46" s="28"/>
      <c r="N46" s="28"/>
      <c r="O46" s="28"/>
      <c r="P46" s="28"/>
      <c r="Q46" s="28"/>
      <c r="S46" s="25"/>
      <c r="T46" s="25"/>
    </row>
    <row r="47" spans="1:20" ht="12.95" customHeight="1" x14ac:dyDescent="0.35">
      <c r="I47" s="28"/>
      <c r="J47" s="28"/>
      <c r="L47" s="28"/>
      <c r="M47" s="28"/>
    </row>
    <row r="48" spans="1:20" ht="12.95" customHeight="1" x14ac:dyDescent="0.35"/>
    <row r="49" spans="1:24" ht="12.95" customHeight="1" x14ac:dyDescent="0.35">
      <c r="B49" s="34" t="s">
        <v>60</v>
      </c>
      <c r="C49" s="34"/>
      <c r="D49" s="9" t="s">
        <v>61</v>
      </c>
      <c r="E49" s="28" t="s">
        <v>37</v>
      </c>
      <c r="F49" s="29" t="e">
        <f>D40</f>
        <v>#DIV/0!</v>
      </c>
      <c r="G49" s="29"/>
      <c r="H49" s="28" t="s">
        <v>37</v>
      </c>
      <c r="I49" s="28" t="e">
        <f>ROUNDDOWN(F49/F50,4)</f>
        <v>#DIV/0!</v>
      </c>
      <c r="J49" s="28"/>
      <c r="K49" s="28" t="s">
        <v>37</v>
      </c>
      <c r="L49" s="28" t="e">
        <f>ROUND(DEGREES(ATAN(I49)),2)</f>
        <v>#DIV/0!</v>
      </c>
      <c r="M49" s="28"/>
      <c r="N49" s="28" t="s">
        <v>51</v>
      </c>
      <c r="O49" s="28" t="e">
        <f>IF(L49&gt;=P49,"≧","＜")</f>
        <v>#DIV/0!</v>
      </c>
      <c r="P49" s="28" t="e">
        <f>K55</f>
        <v>#DIV/0!</v>
      </c>
      <c r="Q49" s="28" t="s">
        <v>51</v>
      </c>
      <c r="S49" s="25" t="e">
        <f>IF(O49="≧","合","否")</f>
        <v>#DIV/0!</v>
      </c>
      <c r="T49" s="25"/>
    </row>
    <row r="50" spans="1:24" ht="12.95" customHeight="1" x14ac:dyDescent="0.35">
      <c r="B50" s="34"/>
      <c r="C50" s="34"/>
      <c r="D50" s="1" t="s">
        <v>62</v>
      </c>
      <c r="E50" s="28"/>
      <c r="F50" s="28" t="e">
        <f>C21</f>
        <v>#DIV/0!</v>
      </c>
      <c r="G50" s="28"/>
      <c r="H50" s="28"/>
      <c r="I50" s="28"/>
      <c r="J50" s="28"/>
      <c r="K50" s="28"/>
      <c r="L50" s="28"/>
      <c r="M50" s="28"/>
      <c r="N50" s="28"/>
      <c r="O50" s="28"/>
      <c r="P50" s="28"/>
      <c r="Q50" s="28"/>
      <c r="S50" s="25"/>
      <c r="T50" s="25"/>
    </row>
    <row r="51" spans="1:24" ht="12.95" customHeight="1" x14ac:dyDescent="0.35"/>
    <row r="52" spans="1:24" ht="12.95" customHeight="1" x14ac:dyDescent="0.35"/>
    <row r="53" spans="1:24" ht="12.95" customHeight="1" x14ac:dyDescent="0.35">
      <c r="A53" s="48" t="s">
        <v>65</v>
      </c>
      <c r="B53" s="48"/>
      <c r="C53" s="48"/>
      <c r="D53" s="29" t="s">
        <v>66</v>
      </c>
      <c r="E53" s="29"/>
      <c r="F53" s="29"/>
      <c r="G53" s="28" t="s">
        <v>37</v>
      </c>
      <c r="H53" s="29">
        <f>G12</f>
        <v>0</v>
      </c>
      <c r="I53" s="29"/>
      <c r="J53" s="28" t="s">
        <v>37</v>
      </c>
      <c r="K53" s="28" t="e">
        <f>ROUNDDOWN(H53/H54,3)</f>
        <v>#DIV/0!</v>
      </c>
      <c r="O53" s="25" t="s">
        <v>68</v>
      </c>
      <c r="P53" s="25"/>
      <c r="Q53" s="25"/>
      <c r="R53" s="25"/>
      <c r="S53" s="25"/>
      <c r="T53" s="25"/>
      <c r="U53" s="25"/>
      <c r="V53" s="31">
        <v>18</v>
      </c>
      <c r="W53" s="31"/>
      <c r="X53" s="3" t="s">
        <v>51</v>
      </c>
    </row>
    <row r="54" spans="1:24" ht="12.95" customHeight="1" x14ac:dyDescent="0.35">
      <c r="A54" s="48"/>
      <c r="B54" s="48"/>
      <c r="C54" s="48"/>
      <c r="D54" s="28" t="s">
        <v>1</v>
      </c>
      <c r="E54" s="28"/>
      <c r="F54" s="28"/>
      <c r="G54" s="28"/>
      <c r="H54" s="30">
        <f>R17</f>
        <v>0</v>
      </c>
      <c r="I54" s="30"/>
      <c r="J54" s="28"/>
      <c r="K54" s="28"/>
      <c r="O54" s="25" t="s">
        <v>69</v>
      </c>
      <c r="P54" s="25"/>
      <c r="Q54" s="25"/>
      <c r="R54" s="25"/>
      <c r="S54" s="25"/>
      <c r="T54" s="25"/>
      <c r="U54" s="25"/>
      <c r="V54" s="31">
        <v>25</v>
      </c>
      <c r="W54" s="31"/>
      <c r="X54" s="3" t="s">
        <v>51</v>
      </c>
    </row>
    <row r="55" spans="1:24" ht="12.95" customHeight="1" x14ac:dyDescent="0.35">
      <c r="B55" s="2" t="s">
        <v>73</v>
      </c>
      <c r="C55" s="2"/>
      <c r="K55" t="e">
        <f>IF(K53&gt;1.2,V55,IF(K53&lt;=1.2,V56,""))</f>
        <v>#DIV/0!</v>
      </c>
      <c r="L55" t="s">
        <v>51</v>
      </c>
      <c r="O55" s="52" t="s">
        <v>70</v>
      </c>
      <c r="P55" s="52"/>
      <c r="Q55" s="52"/>
      <c r="R55" s="52"/>
      <c r="S55" s="52"/>
      <c r="T55" s="54" t="s">
        <v>71</v>
      </c>
      <c r="U55" s="55"/>
      <c r="V55" s="31">
        <v>35</v>
      </c>
      <c r="W55" s="31"/>
      <c r="X55" s="3" t="s">
        <v>51</v>
      </c>
    </row>
    <row r="56" spans="1:24" ht="12.95" customHeight="1" x14ac:dyDescent="0.35">
      <c r="B56" s="18"/>
      <c r="O56" s="52"/>
      <c r="P56" s="52"/>
      <c r="Q56" s="52"/>
      <c r="R56" s="52"/>
      <c r="S56" s="52"/>
      <c r="T56" s="27" t="s">
        <v>72</v>
      </c>
      <c r="U56" s="27"/>
      <c r="V56" s="31">
        <v>30</v>
      </c>
      <c r="W56" s="31"/>
      <c r="X56" s="3" t="s">
        <v>51</v>
      </c>
    </row>
    <row r="57" spans="1:24" ht="12.95" customHeight="1" x14ac:dyDescent="0.35"/>
    <row r="58" spans="1:24" ht="12.95" customHeight="1" x14ac:dyDescent="0.35"/>
    <row r="59" spans="1:24" ht="12.95" customHeight="1" x14ac:dyDescent="0.35"/>
    <row r="60" spans="1:24" ht="12.95" customHeight="1" x14ac:dyDescent="0.35"/>
    <row r="61" spans="1:24" ht="12.95" customHeight="1" x14ac:dyDescent="0.35"/>
    <row r="62" spans="1:24" ht="12.95" customHeight="1" x14ac:dyDescent="0.35"/>
    <row r="63" spans="1:24" ht="12.95" customHeight="1" x14ac:dyDescent="0.35"/>
    <row r="64" spans="1:24" ht="12.95" customHeight="1" x14ac:dyDescent="0.35"/>
    <row r="65" ht="12.95" customHeight="1" x14ac:dyDescent="0.35"/>
    <row r="66" ht="12.95" customHeight="1" x14ac:dyDescent="0.35"/>
    <row r="67" ht="12.95" customHeight="1" x14ac:dyDescent="0.35"/>
    <row r="68" ht="12.95" customHeight="1" x14ac:dyDescent="0.35"/>
    <row r="69" ht="12.95" customHeight="1" x14ac:dyDescent="0.35"/>
    <row r="70" ht="12.95" customHeight="1" x14ac:dyDescent="0.35"/>
    <row r="71" ht="12.95" customHeight="1" x14ac:dyDescent="0.35"/>
    <row r="72" ht="12.95" customHeight="1" x14ac:dyDescent="0.35"/>
    <row r="73" ht="12.95" customHeight="1" x14ac:dyDescent="0.35"/>
    <row r="74" ht="12.95" customHeight="1" x14ac:dyDescent="0.35"/>
    <row r="75" ht="12.95" customHeight="1" x14ac:dyDescent="0.35"/>
    <row r="76" ht="12.95" customHeight="1" x14ac:dyDescent="0.35"/>
    <row r="77" ht="12.95" customHeight="1" x14ac:dyDescent="0.35"/>
    <row r="78" ht="12.95" customHeight="1" x14ac:dyDescent="0.35"/>
    <row r="79" ht="12.95" customHeight="1" x14ac:dyDescent="0.35"/>
    <row r="80" ht="12.95" customHeight="1" x14ac:dyDescent="0.35"/>
    <row r="81" ht="12.95" customHeight="1" x14ac:dyDescent="0.35"/>
    <row r="82" ht="12.95" customHeight="1" x14ac:dyDescent="0.35"/>
    <row r="83" ht="12.95" customHeight="1" x14ac:dyDescent="0.35"/>
    <row r="84" ht="12.95" customHeight="1" x14ac:dyDescent="0.35"/>
    <row r="85" ht="12.95" customHeight="1" x14ac:dyDescent="0.35"/>
    <row r="86" ht="12.95" customHeight="1" x14ac:dyDescent="0.35"/>
    <row r="87" ht="12.95" customHeight="1" x14ac:dyDescent="0.35"/>
    <row r="88" ht="12.95" customHeight="1" x14ac:dyDescent="0.35"/>
    <row r="89" ht="12.95" customHeight="1" x14ac:dyDescent="0.35"/>
    <row r="90" ht="12.95" customHeight="1" x14ac:dyDescent="0.35"/>
    <row r="91" ht="12.95" customHeight="1" x14ac:dyDescent="0.35"/>
    <row r="92" ht="12.95" customHeight="1" x14ac:dyDescent="0.35"/>
    <row r="93" ht="12.95" customHeight="1" x14ac:dyDescent="0.35"/>
    <row r="94" ht="12.95" customHeight="1" x14ac:dyDescent="0.35"/>
    <row r="95" ht="12.95" customHeight="1" x14ac:dyDescent="0.35"/>
    <row r="96" ht="12.95" customHeight="1" x14ac:dyDescent="0.35"/>
    <row r="97" ht="12.95" customHeight="1" x14ac:dyDescent="0.35"/>
    <row r="98" ht="12.95" customHeight="1" x14ac:dyDescent="0.35"/>
    <row r="99" ht="12.95" customHeight="1" x14ac:dyDescent="0.35"/>
    <row r="100" ht="12.95" customHeight="1" x14ac:dyDescent="0.35"/>
    <row r="101" ht="12.95" customHeight="1" x14ac:dyDescent="0.35"/>
    <row r="102" ht="12.95" customHeight="1" x14ac:dyDescent="0.35"/>
    <row r="103" ht="12.95" customHeight="1" x14ac:dyDescent="0.35"/>
    <row r="104" ht="12.95" customHeight="1" x14ac:dyDescent="0.35"/>
    <row r="105" ht="12.95" customHeight="1" x14ac:dyDescent="0.35"/>
    <row r="106" ht="12.95" customHeight="1" x14ac:dyDescent="0.35"/>
    <row r="107" ht="12.95" customHeight="1" x14ac:dyDescent="0.35"/>
    <row r="108" ht="12.95" customHeight="1" x14ac:dyDescent="0.35"/>
    <row r="109" ht="12.95" customHeight="1" x14ac:dyDescent="0.35"/>
    <row r="110" ht="12.95" customHeight="1" x14ac:dyDescent="0.35"/>
    <row r="111" ht="12.95" customHeight="1" x14ac:dyDescent="0.35"/>
    <row r="112" ht="12.95" customHeight="1" x14ac:dyDescent="0.35"/>
    <row r="113" ht="12.95" customHeight="1" x14ac:dyDescent="0.35"/>
    <row r="114" ht="12.95" customHeight="1" x14ac:dyDescent="0.35"/>
    <row r="115" ht="12.95" customHeight="1" x14ac:dyDescent="0.35"/>
    <row r="116" ht="12.95" customHeight="1" x14ac:dyDescent="0.35"/>
    <row r="117" ht="12.95" customHeight="1" x14ac:dyDescent="0.35"/>
    <row r="118" ht="12.95" customHeight="1" x14ac:dyDescent="0.35"/>
    <row r="119" ht="12.95" customHeight="1" x14ac:dyDescent="0.35"/>
    <row r="120" ht="12.95" customHeight="1" x14ac:dyDescent="0.35"/>
    <row r="121" ht="12.95" customHeight="1" x14ac:dyDescent="0.35"/>
    <row r="122" ht="12.95" customHeight="1" x14ac:dyDescent="0.35"/>
    <row r="123" ht="12.95" customHeight="1" x14ac:dyDescent="0.35"/>
    <row r="124" ht="12.95" customHeight="1" x14ac:dyDescent="0.35"/>
    <row r="125" ht="12.95" customHeight="1" x14ac:dyDescent="0.35"/>
    <row r="126" ht="12.95" customHeight="1" x14ac:dyDescent="0.35"/>
    <row r="127" ht="12.95" customHeight="1" x14ac:dyDescent="0.35"/>
    <row r="128" ht="12.95" customHeight="1" x14ac:dyDescent="0.35"/>
    <row r="129" ht="12.95" customHeight="1" x14ac:dyDescent="0.35"/>
    <row r="130" ht="12.95" customHeight="1" x14ac:dyDescent="0.35"/>
    <row r="131" ht="12.95" customHeight="1" x14ac:dyDescent="0.35"/>
    <row r="132" ht="12.95" customHeight="1" x14ac:dyDescent="0.35"/>
    <row r="133" ht="12.95" customHeight="1" x14ac:dyDescent="0.35"/>
    <row r="134" ht="12.95" customHeight="1" x14ac:dyDescent="0.35"/>
    <row r="135" ht="12.95" customHeight="1" x14ac:dyDescent="0.35"/>
    <row r="136" ht="12.95" customHeight="1" x14ac:dyDescent="0.35"/>
    <row r="137" ht="12.95" customHeight="1" x14ac:dyDescent="0.35"/>
    <row r="138" ht="12.95" customHeight="1" x14ac:dyDescent="0.35"/>
    <row r="139" ht="12.95" customHeight="1" x14ac:dyDescent="0.35"/>
    <row r="140" ht="12.95" customHeight="1" x14ac:dyDescent="0.35"/>
    <row r="141" ht="12.95" customHeight="1" x14ac:dyDescent="0.35"/>
    <row r="142" ht="12.95" customHeight="1" x14ac:dyDescent="0.35"/>
    <row r="143" ht="12.95" customHeight="1" x14ac:dyDescent="0.35"/>
    <row r="144" ht="12.95" customHeight="1" x14ac:dyDescent="0.35"/>
    <row r="145" ht="12.95" customHeight="1" x14ac:dyDescent="0.35"/>
    <row r="146" ht="12.95" customHeight="1" x14ac:dyDescent="0.35"/>
    <row r="147" ht="12.95" customHeight="1" x14ac:dyDescent="0.35"/>
    <row r="148" ht="12.95" customHeight="1" x14ac:dyDescent="0.35"/>
    <row r="149" ht="12.95" customHeight="1" x14ac:dyDescent="0.35"/>
    <row r="150" ht="12.95" customHeight="1" x14ac:dyDescent="0.35"/>
    <row r="151" ht="12.95" customHeight="1" x14ac:dyDescent="0.35"/>
    <row r="152" ht="12.95" customHeight="1" x14ac:dyDescent="0.35"/>
    <row r="153" ht="12.95" customHeight="1" x14ac:dyDescent="0.35"/>
    <row r="154" ht="12.95" customHeight="1" x14ac:dyDescent="0.35"/>
    <row r="155" ht="12.95" customHeight="1" x14ac:dyDescent="0.35"/>
    <row r="156" ht="12.95" customHeight="1" x14ac:dyDescent="0.35"/>
    <row r="157" ht="12.95" customHeight="1" x14ac:dyDescent="0.35"/>
    <row r="158" ht="12.95" customHeight="1" x14ac:dyDescent="0.35"/>
    <row r="159" ht="12.95" customHeight="1" x14ac:dyDescent="0.35"/>
    <row r="160" ht="12.95" customHeight="1" x14ac:dyDescent="0.35"/>
    <row r="161" ht="12.95" customHeight="1" x14ac:dyDescent="0.35"/>
    <row r="162" ht="12.95" customHeight="1" x14ac:dyDescent="0.35"/>
    <row r="163" ht="12.95" customHeight="1" x14ac:dyDescent="0.35"/>
    <row r="164" ht="12.95" customHeight="1" x14ac:dyDescent="0.35"/>
    <row r="165" ht="12.95" customHeight="1" x14ac:dyDescent="0.35"/>
    <row r="166" ht="12.95" customHeight="1" x14ac:dyDescent="0.35"/>
    <row r="167" ht="12.95" customHeight="1" x14ac:dyDescent="0.35"/>
    <row r="168" ht="12.95" customHeight="1" x14ac:dyDescent="0.35"/>
    <row r="169" ht="12.95" customHeight="1" x14ac:dyDescent="0.35"/>
    <row r="170" ht="12.95" customHeight="1" x14ac:dyDescent="0.35"/>
    <row r="171" ht="12.95" customHeight="1" x14ac:dyDescent="0.35"/>
    <row r="172" ht="12.95" customHeight="1" x14ac:dyDescent="0.35"/>
    <row r="173" ht="12.95" customHeight="1" x14ac:dyDescent="0.35"/>
    <row r="174" ht="12.95" customHeight="1" x14ac:dyDescent="0.35"/>
    <row r="175" ht="12.95" customHeight="1" x14ac:dyDescent="0.35"/>
    <row r="176" ht="12.95" customHeight="1" x14ac:dyDescent="0.35"/>
    <row r="177" ht="12.95" customHeight="1" x14ac:dyDescent="0.35"/>
    <row r="178" ht="12.95" customHeight="1" x14ac:dyDescent="0.35"/>
    <row r="179" ht="12.95" customHeight="1" x14ac:dyDescent="0.35"/>
    <row r="180" ht="12.95" customHeight="1" x14ac:dyDescent="0.35"/>
    <row r="181" ht="12.95" customHeight="1" x14ac:dyDescent="0.35"/>
    <row r="182" ht="12.95" customHeight="1" x14ac:dyDescent="0.35"/>
    <row r="183" ht="12.95" customHeight="1" x14ac:dyDescent="0.35"/>
    <row r="184" ht="12.95" customHeight="1" x14ac:dyDescent="0.35"/>
    <row r="185" ht="12.95" customHeight="1" x14ac:dyDescent="0.35"/>
    <row r="186" ht="12.95" customHeight="1" x14ac:dyDescent="0.35"/>
    <row r="187" ht="12.95" customHeight="1" x14ac:dyDescent="0.35"/>
    <row r="188" ht="12.95" customHeight="1" x14ac:dyDescent="0.35"/>
    <row r="189" ht="12.95" customHeight="1" x14ac:dyDescent="0.35"/>
    <row r="190" ht="12.95" customHeight="1" x14ac:dyDescent="0.35"/>
    <row r="191" ht="12.95" customHeight="1" x14ac:dyDescent="0.35"/>
    <row r="192" ht="12.95" customHeight="1" x14ac:dyDescent="0.35"/>
    <row r="193" ht="12.95" customHeight="1" x14ac:dyDescent="0.35"/>
    <row r="194" ht="12.95" customHeight="1" x14ac:dyDescent="0.35"/>
    <row r="195" ht="12.95" customHeight="1" x14ac:dyDescent="0.35"/>
    <row r="196" ht="12.95" customHeight="1" x14ac:dyDescent="0.35"/>
    <row r="197" ht="12.95" customHeight="1" x14ac:dyDescent="0.35"/>
    <row r="198" ht="12.95" customHeight="1" x14ac:dyDescent="0.35"/>
    <row r="199" ht="12.95" customHeight="1" x14ac:dyDescent="0.35"/>
    <row r="200" ht="12.95" customHeight="1" x14ac:dyDescent="0.35"/>
    <row r="201" ht="12.95" customHeight="1" x14ac:dyDescent="0.35"/>
    <row r="202" ht="12.95" customHeight="1" x14ac:dyDescent="0.35"/>
    <row r="203" ht="12.95" customHeight="1" x14ac:dyDescent="0.35"/>
    <row r="204" ht="12.95" customHeight="1" x14ac:dyDescent="0.35"/>
    <row r="205" ht="12.95" customHeight="1" x14ac:dyDescent="0.35"/>
    <row r="206" ht="12.95" customHeight="1" x14ac:dyDescent="0.35"/>
    <row r="207" ht="12.95" customHeight="1" x14ac:dyDescent="0.35"/>
    <row r="208" ht="12.95" customHeight="1" x14ac:dyDescent="0.35"/>
    <row r="209" ht="12.95" customHeight="1" x14ac:dyDescent="0.35"/>
    <row r="210" ht="12.95" customHeight="1" x14ac:dyDescent="0.35"/>
    <row r="211" ht="12.95" customHeight="1" x14ac:dyDescent="0.35"/>
    <row r="212" ht="12.95" customHeight="1" x14ac:dyDescent="0.35"/>
    <row r="213" ht="12.95" customHeight="1" x14ac:dyDescent="0.35"/>
    <row r="214" ht="12.95" customHeight="1" x14ac:dyDescent="0.35"/>
    <row r="215" ht="12.95" customHeight="1" x14ac:dyDescent="0.35"/>
    <row r="216" ht="12.95" customHeight="1" x14ac:dyDescent="0.35"/>
    <row r="217" ht="12.95" customHeight="1" x14ac:dyDescent="0.35"/>
    <row r="218" ht="12.95" customHeight="1" x14ac:dyDescent="0.35"/>
    <row r="219" ht="12.95" customHeight="1" x14ac:dyDescent="0.35"/>
    <row r="220" ht="12.95" customHeight="1" x14ac:dyDescent="0.35"/>
    <row r="221" ht="12.95" customHeight="1" x14ac:dyDescent="0.35"/>
    <row r="222" ht="12.95" customHeight="1" x14ac:dyDescent="0.35"/>
    <row r="223" ht="12.95" customHeight="1" x14ac:dyDescent="0.35"/>
    <row r="224" ht="12.95" customHeight="1" x14ac:dyDescent="0.35"/>
    <row r="225" ht="12.95" customHeight="1" x14ac:dyDescent="0.35"/>
    <row r="226" ht="12.95" customHeight="1" x14ac:dyDescent="0.35"/>
    <row r="227" ht="12.95" customHeight="1" x14ac:dyDescent="0.35"/>
    <row r="228" ht="12.95" customHeight="1" x14ac:dyDescent="0.35"/>
    <row r="229" ht="12.95" customHeight="1" x14ac:dyDescent="0.35"/>
    <row r="230" ht="12.95" customHeight="1" x14ac:dyDescent="0.35"/>
    <row r="231" ht="12.95" customHeight="1" x14ac:dyDescent="0.35"/>
    <row r="232" ht="12.95" customHeight="1" x14ac:dyDescent="0.35"/>
    <row r="233" ht="12.95" customHeight="1" x14ac:dyDescent="0.35"/>
    <row r="234" ht="12.95" customHeight="1" x14ac:dyDescent="0.35"/>
    <row r="235" ht="12.95" customHeight="1" x14ac:dyDescent="0.35"/>
    <row r="236" ht="12.95" customHeight="1" x14ac:dyDescent="0.35"/>
    <row r="237" ht="12.95" customHeight="1" x14ac:dyDescent="0.35"/>
    <row r="238" ht="12.95" customHeight="1" x14ac:dyDescent="0.35"/>
    <row r="239" ht="12.95" customHeight="1" x14ac:dyDescent="0.35"/>
    <row r="240" ht="12.95" customHeight="1" x14ac:dyDescent="0.35"/>
    <row r="241" ht="12.95" customHeight="1" x14ac:dyDescent="0.35"/>
    <row r="242" ht="12.95" customHeight="1" x14ac:dyDescent="0.35"/>
    <row r="243" ht="12.95" customHeight="1" x14ac:dyDescent="0.35"/>
    <row r="244" ht="12.95" customHeight="1" x14ac:dyDescent="0.35"/>
    <row r="245" ht="12.95" customHeight="1" x14ac:dyDescent="0.35"/>
    <row r="246" ht="12.95" customHeight="1" x14ac:dyDescent="0.35"/>
    <row r="247" ht="12.95" customHeight="1" x14ac:dyDescent="0.35"/>
    <row r="248" ht="12.95" customHeight="1" x14ac:dyDescent="0.35"/>
    <row r="249" ht="12.95" customHeight="1" x14ac:dyDescent="0.35"/>
    <row r="250" ht="12.95" customHeight="1" x14ac:dyDescent="0.35"/>
    <row r="251" ht="12.95" customHeight="1" x14ac:dyDescent="0.35"/>
    <row r="252" ht="12.95" customHeight="1" x14ac:dyDescent="0.35"/>
    <row r="253" ht="12.95" customHeight="1" x14ac:dyDescent="0.35"/>
    <row r="254" ht="12.95" customHeight="1" x14ac:dyDescent="0.35"/>
    <row r="255" ht="12.95" customHeight="1" x14ac:dyDescent="0.35"/>
    <row r="256" ht="12.95" customHeight="1" x14ac:dyDescent="0.35"/>
    <row r="257" ht="12.95" customHeight="1" x14ac:dyDescent="0.35"/>
    <row r="258" ht="12.95" customHeight="1" x14ac:dyDescent="0.35"/>
    <row r="259" ht="12.95" customHeight="1" x14ac:dyDescent="0.35"/>
    <row r="260" ht="12.95" customHeight="1" x14ac:dyDescent="0.35"/>
    <row r="261" ht="12.95" customHeight="1" x14ac:dyDescent="0.35"/>
    <row r="262" ht="12.95" customHeight="1" x14ac:dyDescent="0.35"/>
    <row r="263" ht="12.95" customHeight="1" x14ac:dyDescent="0.35"/>
    <row r="264" ht="12.95" customHeight="1" x14ac:dyDescent="0.35"/>
    <row r="265" ht="12.95" customHeight="1" x14ac:dyDescent="0.35"/>
    <row r="266" ht="12.95" customHeight="1" x14ac:dyDescent="0.35"/>
    <row r="267" ht="12.95" customHeight="1" x14ac:dyDescent="0.35"/>
    <row r="268" ht="12.95" customHeight="1" x14ac:dyDescent="0.35"/>
    <row r="269" ht="12.95" customHeight="1" x14ac:dyDescent="0.35"/>
    <row r="270" ht="12.95" customHeight="1" x14ac:dyDescent="0.35"/>
    <row r="271" ht="12.95" customHeight="1" x14ac:dyDescent="0.35"/>
    <row r="272" ht="12.95" customHeight="1" x14ac:dyDescent="0.35"/>
    <row r="273" ht="12.95" customHeight="1" x14ac:dyDescent="0.35"/>
    <row r="274" ht="12.95" customHeight="1" x14ac:dyDescent="0.35"/>
    <row r="275" ht="12.95" customHeight="1" x14ac:dyDescent="0.35"/>
    <row r="276" ht="12.95" customHeight="1" x14ac:dyDescent="0.35"/>
    <row r="277" ht="12.95" customHeight="1" x14ac:dyDescent="0.35"/>
    <row r="278" ht="12.95" customHeight="1" x14ac:dyDescent="0.35"/>
    <row r="279" ht="12.95" customHeight="1" x14ac:dyDescent="0.35"/>
    <row r="280" ht="12.95" customHeight="1" x14ac:dyDescent="0.35"/>
    <row r="281" ht="12.95" customHeight="1" x14ac:dyDescent="0.35"/>
    <row r="282" ht="12.95" customHeight="1" x14ac:dyDescent="0.35"/>
    <row r="283" ht="12.95" customHeight="1" x14ac:dyDescent="0.35"/>
    <row r="284" ht="12.95" customHeight="1" x14ac:dyDescent="0.35"/>
    <row r="285" ht="12.95" customHeight="1" x14ac:dyDescent="0.35"/>
    <row r="286" ht="12.95" customHeight="1" x14ac:dyDescent="0.35"/>
    <row r="287" ht="12.95" customHeight="1" x14ac:dyDescent="0.35"/>
    <row r="288" ht="12.95" customHeight="1" x14ac:dyDescent="0.35"/>
    <row r="289" ht="12.95" customHeight="1" x14ac:dyDescent="0.35"/>
    <row r="290" ht="12.95" customHeight="1" x14ac:dyDescent="0.35"/>
    <row r="291" ht="12.95" customHeight="1" x14ac:dyDescent="0.35"/>
    <row r="292" ht="12.95" customHeight="1" x14ac:dyDescent="0.35"/>
    <row r="293" ht="12.95" customHeight="1" x14ac:dyDescent="0.35"/>
    <row r="294" ht="12.95" customHeight="1" x14ac:dyDescent="0.35"/>
    <row r="295" ht="12.95" customHeight="1" x14ac:dyDescent="0.35"/>
    <row r="296" ht="12.95" customHeight="1" x14ac:dyDescent="0.35"/>
    <row r="297" ht="12.95" customHeight="1" x14ac:dyDescent="0.35"/>
    <row r="298" ht="12.95" customHeight="1" x14ac:dyDescent="0.35"/>
    <row r="299" ht="12.95" customHeight="1" x14ac:dyDescent="0.35"/>
    <row r="300" ht="12.95" customHeight="1" x14ac:dyDescent="0.35"/>
    <row r="301" ht="12.95" customHeight="1" x14ac:dyDescent="0.35"/>
    <row r="302" ht="12.95" customHeight="1" x14ac:dyDescent="0.35"/>
    <row r="303" ht="12.95" customHeight="1" x14ac:dyDescent="0.35"/>
    <row r="304" ht="12.95" customHeight="1" x14ac:dyDescent="0.35"/>
    <row r="305" ht="12.95" customHeight="1" x14ac:dyDescent="0.35"/>
    <row r="306" ht="12.95" customHeight="1" x14ac:dyDescent="0.35"/>
    <row r="307" ht="12.95" customHeight="1" x14ac:dyDescent="0.35"/>
    <row r="308" ht="12.95" customHeight="1" x14ac:dyDescent="0.35"/>
    <row r="309" ht="12.95" customHeight="1" x14ac:dyDescent="0.35"/>
    <row r="310" ht="12.95" customHeight="1" x14ac:dyDescent="0.35"/>
    <row r="311" ht="12.95" customHeight="1" x14ac:dyDescent="0.35"/>
    <row r="312" ht="12.95" customHeight="1" x14ac:dyDescent="0.35"/>
    <row r="313" ht="12.95" customHeight="1" x14ac:dyDescent="0.35"/>
    <row r="314" ht="12.95" customHeight="1" x14ac:dyDescent="0.35"/>
    <row r="315" ht="12.95" customHeight="1" x14ac:dyDescent="0.35"/>
    <row r="316" ht="12.95" customHeight="1" x14ac:dyDescent="0.35"/>
    <row r="317" ht="12.95" customHeight="1" x14ac:dyDescent="0.35"/>
    <row r="318" ht="12.95" customHeight="1" x14ac:dyDescent="0.35"/>
    <row r="319" ht="12.95" customHeight="1" x14ac:dyDescent="0.35"/>
    <row r="320" ht="12.95" customHeight="1" x14ac:dyDescent="0.35"/>
    <row r="321" ht="12.95" customHeight="1" x14ac:dyDescent="0.35"/>
    <row r="322" ht="12.95" customHeight="1" x14ac:dyDescent="0.35"/>
    <row r="323" ht="12.95" customHeight="1" x14ac:dyDescent="0.35"/>
    <row r="324" ht="12.95" customHeight="1" x14ac:dyDescent="0.35"/>
    <row r="325" ht="12.95" customHeight="1" x14ac:dyDescent="0.35"/>
    <row r="326" ht="12.95" customHeight="1" x14ac:dyDescent="0.35"/>
    <row r="327" ht="12.95" customHeight="1" x14ac:dyDescent="0.35"/>
    <row r="328" ht="12.95" customHeight="1" x14ac:dyDescent="0.35"/>
    <row r="329" ht="12.95" customHeight="1" x14ac:dyDescent="0.35"/>
    <row r="330" ht="12.95" customHeight="1" x14ac:dyDescent="0.35"/>
    <row r="331" ht="12.95" customHeight="1" x14ac:dyDescent="0.35"/>
    <row r="332" ht="12.95" customHeight="1" x14ac:dyDescent="0.35"/>
    <row r="333" ht="12.95" customHeight="1" x14ac:dyDescent="0.35"/>
    <row r="334" ht="12.95" customHeight="1" x14ac:dyDescent="0.35"/>
    <row r="335" ht="12.95" customHeight="1" x14ac:dyDescent="0.35"/>
    <row r="336" ht="12.95" customHeight="1" x14ac:dyDescent="0.35"/>
    <row r="337" ht="12.95" customHeight="1" x14ac:dyDescent="0.35"/>
    <row r="338" ht="12.95" customHeight="1" x14ac:dyDescent="0.35"/>
    <row r="339" ht="12.95" customHeight="1" x14ac:dyDescent="0.35"/>
    <row r="340" ht="12.95" customHeight="1" x14ac:dyDescent="0.35"/>
    <row r="341" ht="12.95" customHeight="1" x14ac:dyDescent="0.35"/>
    <row r="342" ht="12.95" customHeight="1" x14ac:dyDescent="0.35"/>
    <row r="343" ht="12.95" customHeight="1" x14ac:dyDescent="0.35"/>
    <row r="344" ht="12.95" customHeight="1" x14ac:dyDescent="0.35"/>
    <row r="345" ht="12.95" customHeight="1" x14ac:dyDescent="0.35"/>
    <row r="346" ht="12.95" customHeight="1" x14ac:dyDescent="0.35"/>
    <row r="347" ht="12.95" customHeight="1" x14ac:dyDescent="0.35"/>
    <row r="348" ht="12.95" customHeight="1" x14ac:dyDescent="0.35"/>
    <row r="349" ht="12.95" customHeight="1" x14ac:dyDescent="0.35"/>
    <row r="350" ht="12.95" customHeight="1" x14ac:dyDescent="0.35"/>
    <row r="351" ht="12.95" customHeight="1" x14ac:dyDescent="0.35"/>
    <row r="352" ht="12.95" customHeight="1" x14ac:dyDescent="0.35"/>
    <row r="353" ht="12.95" customHeight="1" x14ac:dyDescent="0.35"/>
    <row r="354" ht="12.95" customHeight="1" x14ac:dyDescent="0.35"/>
    <row r="355" ht="12.95" customHeight="1" x14ac:dyDescent="0.35"/>
    <row r="356" ht="12.95" customHeight="1" x14ac:dyDescent="0.35"/>
    <row r="357" ht="12.95" customHeight="1" x14ac:dyDescent="0.35"/>
    <row r="358" ht="12.95" customHeight="1" x14ac:dyDescent="0.35"/>
    <row r="359" ht="12.95" customHeight="1" x14ac:dyDescent="0.35"/>
    <row r="360" ht="12.95" customHeight="1" x14ac:dyDescent="0.35"/>
    <row r="361" ht="12.95" customHeight="1" x14ac:dyDescent="0.35"/>
    <row r="362" ht="12.95" customHeight="1" x14ac:dyDescent="0.35"/>
    <row r="363" ht="12.95" customHeight="1" x14ac:dyDescent="0.35"/>
    <row r="364" ht="12.95" customHeight="1" x14ac:dyDescent="0.35"/>
    <row r="365" ht="12.95" customHeight="1" x14ac:dyDescent="0.35"/>
    <row r="366" ht="12.95" customHeight="1" x14ac:dyDescent="0.35"/>
    <row r="367" ht="12.95" customHeight="1" x14ac:dyDescent="0.35"/>
    <row r="368" ht="12.95" customHeight="1" x14ac:dyDescent="0.35"/>
    <row r="369" ht="12.95" customHeight="1" x14ac:dyDescent="0.35"/>
    <row r="370" ht="12.95" customHeight="1" x14ac:dyDescent="0.35"/>
    <row r="371" ht="12.95" customHeight="1" x14ac:dyDescent="0.35"/>
    <row r="372" ht="12.95" customHeight="1" x14ac:dyDescent="0.35"/>
    <row r="373" ht="12.95" customHeight="1" x14ac:dyDescent="0.35"/>
    <row r="374" ht="12.95" customHeight="1" x14ac:dyDescent="0.35"/>
    <row r="375" ht="12.95" customHeight="1" x14ac:dyDescent="0.35"/>
    <row r="376" ht="12.95" customHeight="1" x14ac:dyDescent="0.35"/>
    <row r="377" ht="12.95" customHeight="1" x14ac:dyDescent="0.35"/>
    <row r="378" ht="12.95" customHeight="1" x14ac:dyDescent="0.35"/>
    <row r="379" ht="12.95" customHeight="1" x14ac:dyDescent="0.35"/>
    <row r="380" ht="12.95" customHeight="1" x14ac:dyDescent="0.35"/>
    <row r="381" ht="12.95" customHeight="1" x14ac:dyDescent="0.35"/>
    <row r="382" ht="12.95" customHeight="1" x14ac:dyDescent="0.35"/>
    <row r="383" ht="12.95" customHeight="1" x14ac:dyDescent="0.35"/>
    <row r="384" ht="12.95" customHeight="1" x14ac:dyDescent="0.35"/>
    <row r="385" ht="12.95" customHeight="1" x14ac:dyDescent="0.35"/>
    <row r="386" ht="12.95" customHeight="1" x14ac:dyDescent="0.35"/>
    <row r="387" ht="12.95" customHeight="1" x14ac:dyDescent="0.35"/>
    <row r="388" ht="12.95" customHeight="1" x14ac:dyDescent="0.35"/>
    <row r="389" ht="12.95" customHeight="1" x14ac:dyDescent="0.35"/>
    <row r="390" ht="12.95" customHeight="1" x14ac:dyDescent="0.35"/>
    <row r="391" ht="12.95" customHeight="1" x14ac:dyDescent="0.35"/>
    <row r="392" ht="12.95" customHeight="1" x14ac:dyDescent="0.35"/>
    <row r="393" ht="12.95" customHeight="1" x14ac:dyDescent="0.35"/>
    <row r="394" ht="12.95" customHeight="1" x14ac:dyDescent="0.35"/>
    <row r="395" ht="12.95" customHeight="1" x14ac:dyDescent="0.35"/>
    <row r="396" ht="12.95" customHeight="1" x14ac:dyDescent="0.35"/>
    <row r="397" ht="12.95" customHeight="1" x14ac:dyDescent="0.35"/>
    <row r="398" ht="12.95" customHeight="1" x14ac:dyDescent="0.35"/>
    <row r="399" ht="12.95" customHeight="1" x14ac:dyDescent="0.35"/>
    <row r="400" ht="12.95" customHeight="1" x14ac:dyDescent="0.35"/>
    <row r="401" ht="12.95" customHeight="1" x14ac:dyDescent="0.35"/>
    <row r="402" ht="12.95" customHeight="1" x14ac:dyDescent="0.35"/>
    <row r="403" ht="12.95" customHeight="1" x14ac:dyDescent="0.35"/>
    <row r="404" ht="12.95" customHeight="1" x14ac:dyDescent="0.35"/>
    <row r="405" ht="12.95" customHeight="1" x14ac:dyDescent="0.35"/>
    <row r="406" ht="12.95" customHeight="1" x14ac:dyDescent="0.35"/>
    <row r="407" ht="12.95" customHeight="1" x14ac:dyDescent="0.35"/>
    <row r="408" ht="12.95" customHeight="1" x14ac:dyDescent="0.35"/>
    <row r="409" ht="12.95" customHeight="1" x14ac:dyDescent="0.35"/>
    <row r="410" ht="12.95" customHeight="1" x14ac:dyDescent="0.35"/>
    <row r="411" ht="12.95" customHeight="1" x14ac:dyDescent="0.35"/>
    <row r="412" ht="12.95" customHeight="1" x14ac:dyDescent="0.35"/>
    <row r="413" ht="12.95" customHeight="1" x14ac:dyDescent="0.35"/>
    <row r="414" ht="12.95" customHeight="1" x14ac:dyDescent="0.35"/>
    <row r="415" ht="12.95" customHeight="1" x14ac:dyDescent="0.35"/>
    <row r="416" ht="12.95" customHeight="1" x14ac:dyDescent="0.35"/>
    <row r="417" ht="12.95" customHeight="1" x14ac:dyDescent="0.35"/>
    <row r="418" ht="12.95" customHeight="1" x14ac:dyDescent="0.35"/>
    <row r="419" ht="12.95" customHeight="1" x14ac:dyDescent="0.35"/>
    <row r="420" ht="12.95" customHeight="1" x14ac:dyDescent="0.35"/>
    <row r="421" ht="12.95" customHeight="1" x14ac:dyDescent="0.35"/>
    <row r="422" ht="12.95" customHeight="1" x14ac:dyDescent="0.35"/>
    <row r="423" ht="12.95" customHeight="1" x14ac:dyDescent="0.35"/>
    <row r="424" ht="12.95" customHeight="1" x14ac:dyDescent="0.35"/>
    <row r="425" ht="12.95" customHeight="1" x14ac:dyDescent="0.35"/>
    <row r="426" ht="12.95" customHeight="1" x14ac:dyDescent="0.35"/>
    <row r="427" ht="12.95" customHeight="1" x14ac:dyDescent="0.35"/>
    <row r="428" ht="12.95" customHeight="1" x14ac:dyDescent="0.35"/>
    <row r="429" ht="12.95" customHeight="1" x14ac:dyDescent="0.35"/>
    <row r="430" ht="12.95" customHeight="1" x14ac:dyDescent="0.35"/>
    <row r="431" ht="12.95" customHeight="1" x14ac:dyDescent="0.35"/>
    <row r="432" ht="12.95" customHeight="1" x14ac:dyDescent="0.35"/>
    <row r="433" ht="12.95" customHeight="1" x14ac:dyDescent="0.35"/>
    <row r="434" ht="12.95" customHeight="1" x14ac:dyDescent="0.35"/>
    <row r="435" ht="12.95" customHeight="1" x14ac:dyDescent="0.35"/>
    <row r="436" ht="12.95" customHeight="1" x14ac:dyDescent="0.35"/>
    <row r="437" ht="12.95" customHeight="1" x14ac:dyDescent="0.35"/>
    <row r="438" ht="12.95" customHeight="1" x14ac:dyDescent="0.35"/>
    <row r="439" ht="12.95" customHeight="1" x14ac:dyDescent="0.35"/>
    <row r="440" ht="12.95" customHeight="1" x14ac:dyDescent="0.35"/>
    <row r="441" ht="12.95" customHeight="1" x14ac:dyDescent="0.35"/>
    <row r="442" ht="12.95" customHeight="1" x14ac:dyDescent="0.35"/>
    <row r="443" ht="12.95" customHeight="1" x14ac:dyDescent="0.35"/>
    <row r="444" ht="12.95" customHeight="1" x14ac:dyDescent="0.35"/>
    <row r="445" ht="12.95" customHeight="1" x14ac:dyDescent="0.35"/>
    <row r="446" ht="12.95" customHeight="1" x14ac:dyDescent="0.35"/>
    <row r="447" ht="12.95" customHeight="1" x14ac:dyDescent="0.35"/>
    <row r="448" ht="12.95" customHeight="1" x14ac:dyDescent="0.35"/>
    <row r="449" ht="12.95" customHeight="1" x14ac:dyDescent="0.35"/>
    <row r="450" ht="12.95" customHeight="1" x14ac:dyDescent="0.35"/>
    <row r="451" ht="12.95" customHeight="1" x14ac:dyDescent="0.35"/>
    <row r="452" ht="12.95" customHeight="1" x14ac:dyDescent="0.35"/>
    <row r="453" ht="12.95" customHeight="1" x14ac:dyDescent="0.35"/>
    <row r="454" ht="12.95" customHeight="1" x14ac:dyDescent="0.35"/>
    <row r="455" ht="12.95" customHeight="1" x14ac:dyDescent="0.35"/>
    <row r="456" ht="12.95" customHeight="1" x14ac:dyDescent="0.35"/>
    <row r="457" ht="12.95" customHeight="1" x14ac:dyDescent="0.35"/>
    <row r="458" ht="12.95" customHeight="1" x14ac:dyDescent="0.35"/>
    <row r="459" ht="12.95" customHeight="1" x14ac:dyDescent="0.35"/>
    <row r="460" ht="12.95" customHeight="1" x14ac:dyDescent="0.35"/>
    <row r="461" ht="12.95" customHeight="1" x14ac:dyDescent="0.35"/>
    <row r="462" ht="12.95" customHeight="1" x14ac:dyDescent="0.35"/>
    <row r="463" ht="12.95" customHeight="1" x14ac:dyDescent="0.35"/>
    <row r="464" ht="12.95" customHeight="1" x14ac:dyDescent="0.35"/>
    <row r="465" ht="12.95" customHeight="1" x14ac:dyDescent="0.35"/>
    <row r="466" ht="12.95" customHeight="1" x14ac:dyDescent="0.35"/>
    <row r="467" ht="12.95" customHeight="1" x14ac:dyDescent="0.35"/>
    <row r="468" ht="12.95" customHeight="1" x14ac:dyDescent="0.35"/>
    <row r="469" ht="12.95" customHeight="1" x14ac:dyDescent="0.35"/>
    <row r="470" ht="12.95" customHeight="1" x14ac:dyDescent="0.35"/>
    <row r="471" ht="12.95" customHeight="1" x14ac:dyDescent="0.35"/>
    <row r="472" ht="12.95" customHeight="1" x14ac:dyDescent="0.35"/>
    <row r="473" ht="12.95" customHeight="1" x14ac:dyDescent="0.35"/>
    <row r="474" ht="12.95" customHeight="1" x14ac:dyDescent="0.35"/>
    <row r="475" ht="12.95" customHeight="1" x14ac:dyDescent="0.35"/>
    <row r="476" ht="12.95" customHeight="1" x14ac:dyDescent="0.35"/>
    <row r="477" ht="12.95" customHeight="1" x14ac:dyDescent="0.35"/>
    <row r="478" ht="12.95" customHeight="1" x14ac:dyDescent="0.35"/>
    <row r="479" ht="12.95" customHeight="1" x14ac:dyDescent="0.35"/>
    <row r="480" ht="12.95" customHeight="1" x14ac:dyDescent="0.35"/>
    <row r="481" ht="12.95" customHeight="1" x14ac:dyDescent="0.35"/>
    <row r="482" ht="12.95" customHeight="1" x14ac:dyDescent="0.35"/>
    <row r="483" ht="12.95" customHeight="1" x14ac:dyDescent="0.35"/>
    <row r="484" ht="12.95" customHeight="1" x14ac:dyDescent="0.35"/>
    <row r="485" ht="12.95" customHeight="1" x14ac:dyDescent="0.35"/>
    <row r="486" ht="12.95" customHeight="1" x14ac:dyDescent="0.35"/>
    <row r="487" ht="12.95" customHeight="1" x14ac:dyDescent="0.35"/>
    <row r="488" ht="12.95" customHeight="1" x14ac:dyDescent="0.35"/>
    <row r="489" ht="12.95" customHeight="1" x14ac:dyDescent="0.35"/>
    <row r="490" ht="12.95" customHeight="1" x14ac:dyDescent="0.35"/>
    <row r="491" ht="12.95" customHeight="1" x14ac:dyDescent="0.35"/>
    <row r="492" ht="12.95" customHeight="1" x14ac:dyDescent="0.35"/>
    <row r="493" ht="12.95" customHeight="1" x14ac:dyDescent="0.35"/>
    <row r="494" ht="12.95" customHeight="1" x14ac:dyDescent="0.35"/>
    <row r="495" ht="12.95" customHeight="1" x14ac:dyDescent="0.35"/>
    <row r="496" ht="12.95" customHeight="1" x14ac:dyDescent="0.35"/>
    <row r="497" ht="12.95" customHeight="1" x14ac:dyDescent="0.35"/>
    <row r="498" ht="12.95" customHeight="1" x14ac:dyDescent="0.35"/>
    <row r="499" ht="12.95" customHeight="1" x14ac:dyDescent="0.35"/>
    <row r="500" ht="12.95" customHeight="1" x14ac:dyDescent="0.35"/>
    <row r="501" ht="12.95" customHeight="1" x14ac:dyDescent="0.35"/>
    <row r="502" ht="12.95" customHeight="1" x14ac:dyDescent="0.35"/>
    <row r="503" ht="12.95" customHeight="1" x14ac:dyDescent="0.35"/>
    <row r="504" ht="12.95" customHeight="1" x14ac:dyDescent="0.35"/>
    <row r="505" ht="12.95" customHeight="1" x14ac:dyDescent="0.35"/>
    <row r="506" ht="12.95" customHeight="1" x14ac:dyDescent="0.35"/>
    <row r="507" ht="12.95" customHeight="1" x14ac:dyDescent="0.35"/>
    <row r="508" ht="12.95" customHeight="1" x14ac:dyDescent="0.35"/>
    <row r="509" ht="12.95" customHeight="1" x14ac:dyDescent="0.35"/>
    <row r="510" ht="12.95" customHeight="1" x14ac:dyDescent="0.35"/>
    <row r="511" ht="12.95" customHeight="1" x14ac:dyDescent="0.35"/>
    <row r="512" ht="12.95" customHeight="1" x14ac:dyDescent="0.35"/>
    <row r="513" ht="12.95" customHeight="1" x14ac:dyDescent="0.35"/>
    <row r="514" ht="12.95" customHeight="1" x14ac:dyDescent="0.35"/>
    <row r="515" ht="12.95" customHeight="1" x14ac:dyDescent="0.35"/>
    <row r="516" ht="12.95" customHeight="1" x14ac:dyDescent="0.35"/>
    <row r="517" ht="12.95" customHeight="1" x14ac:dyDescent="0.35"/>
    <row r="518" ht="12.95" customHeight="1" x14ac:dyDescent="0.35"/>
    <row r="519" ht="12.95" customHeight="1" x14ac:dyDescent="0.35"/>
    <row r="520" ht="12.95" customHeight="1" x14ac:dyDescent="0.35"/>
    <row r="521" ht="12.95" customHeight="1" x14ac:dyDescent="0.35"/>
    <row r="522" ht="12.95" customHeight="1" x14ac:dyDescent="0.35"/>
    <row r="523" ht="12.95" customHeight="1" x14ac:dyDescent="0.35"/>
    <row r="524" ht="12.95" customHeight="1" x14ac:dyDescent="0.35"/>
    <row r="525" ht="12.95" customHeight="1" x14ac:dyDescent="0.35"/>
    <row r="526" ht="12.95" customHeight="1" x14ac:dyDescent="0.35"/>
    <row r="527" ht="12.95" customHeight="1" x14ac:dyDescent="0.35"/>
    <row r="528" ht="12.95" customHeight="1" x14ac:dyDescent="0.35"/>
    <row r="529" ht="12.95" customHeight="1" x14ac:dyDescent="0.35"/>
    <row r="530" ht="12.95" customHeight="1" x14ac:dyDescent="0.35"/>
    <row r="531" ht="12.95" customHeight="1" x14ac:dyDescent="0.35"/>
    <row r="532" ht="12.95" customHeight="1" x14ac:dyDescent="0.35"/>
    <row r="533" ht="12.95" customHeight="1" x14ac:dyDescent="0.35"/>
    <row r="534" ht="12.95" customHeight="1" x14ac:dyDescent="0.35"/>
    <row r="535" ht="12.95" customHeight="1" x14ac:dyDescent="0.35"/>
    <row r="536" ht="12.95" customHeight="1" x14ac:dyDescent="0.35"/>
    <row r="537" ht="12.95" customHeight="1" x14ac:dyDescent="0.35"/>
    <row r="538" ht="12.95" customHeight="1" x14ac:dyDescent="0.35"/>
    <row r="539" ht="12.95" customHeight="1" x14ac:dyDescent="0.35"/>
    <row r="540" ht="12.95" customHeight="1" x14ac:dyDescent="0.35"/>
    <row r="541" ht="12.95" customHeight="1" x14ac:dyDescent="0.35"/>
    <row r="542" ht="12.95" customHeight="1" x14ac:dyDescent="0.35"/>
    <row r="543" ht="12.95" customHeight="1" x14ac:dyDescent="0.35"/>
    <row r="544" ht="12.95" customHeight="1" x14ac:dyDescent="0.35"/>
    <row r="545" ht="12.95" customHeight="1" x14ac:dyDescent="0.35"/>
    <row r="546" ht="12.95" customHeight="1" x14ac:dyDescent="0.35"/>
    <row r="547" ht="12.95" customHeight="1" x14ac:dyDescent="0.35"/>
    <row r="548" ht="12.95" customHeight="1" x14ac:dyDescent="0.35"/>
    <row r="549" ht="12.95" customHeight="1" x14ac:dyDescent="0.35"/>
    <row r="550" ht="12.95" customHeight="1" x14ac:dyDescent="0.35"/>
    <row r="551" ht="12.95" customHeight="1" x14ac:dyDescent="0.35"/>
    <row r="552" ht="12.95" customHeight="1" x14ac:dyDescent="0.35"/>
    <row r="553" ht="12.95" customHeight="1" x14ac:dyDescent="0.35"/>
    <row r="554" ht="12.95" customHeight="1" x14ac:dyDescent="0.35"/>
    <row r="555" ht="12.95" customHeight="1" x14ac:dyDescent="0.35"/>
    <row r="556" ht="12.95" customHeight="1" x14ac:dyDescent="0.35"/>
    <row r="557" ht="12.95" customHeight="1" x14ac:dyDescent="0.35"/>
    <row r="558" ht="12.95" customHeight="1" x14ac:dyDescent="0.35"/>
    <row r="559" ht="12.95" customHeight="1" x14ac:dyDescent="0.35"/>
    <row r="560" ht="12.95" customHeight="1" x14ac:dyDescent="0.35"/>
    <row r="561" ht="12.95" customHeight="1" x14ac:dyDescent="0.35"/>
    <row r="562" ht="12.95" customHeight="1" x14ac:dyDescent="0.35"/>
    <row r="563" ht="12.95" customHeight="1" x14ac:dyDescent="0.35"/>
    <row r="564" ht="12.95" customHeight="1" x14ac:dyDescent="0.35"/>
    <row r="565" ht="12.95" customHeight="1" x14ac:dyDescent="0.35"/>
    <row r="566" ht="12.95" customHeight="1" x14ac:dyDescent="0.35"/>
    <row r="567" ht="12.95" customHeight="1" x14ac:dyDescent="0.35"/>
    <row r="568" ht="12.95" customHeight="1" x14ac:dyDescent="0.35"/>
    <row r="569" ht="12.95" customHeight="1" x14ac:dyDescent="0.35"/>
    <row r="570" ht="12.95" customHeight="1" x14ac:dyDescent="0.35"/>
    <row r="571" ht="12.95" customHeight="1" x14ac:dyDescent="0.35"/>
    <row r="572" ht="12.95" customHeight="1" x14ac:dyDescent="0.35"/>
    <row r="573" ht="12.95" customHeight="1" x14ac:dyDescent="0.35"/>
    <row r="574" ht="12.95" customHeight="1" x14ac:dyDescent="0.35"/>
    <row r="575" ht="12.95" customHeight="1" x14ac:dyDescent="0.35"/>
    <row r="576" ht="12.95" customHeight="1" x14ac:dyDescent="0.35"/>
    <row r="577" ht="12.95" customHeight="1" x14ac:dyDescent="0.35"/>
    <row r="578" ht="12.95" customHeight="1" x14ac:dyDescent="0.35"/>
    <row r="579" ht="12.95" customHeight="1" x14ac:dyDescent="0.35"/>
    <row r="580" ht="12.95" customHeight="1" x14ac:dyDescent="0.35"/>
    <row r="581" ht="12.95" customHeight="1" x14ac:dyDescent="0.35"/>
    <row r="582" ht="12.95" customHeight="1" x14ac:dyDescent="0.35"/>
    <row r="583" ht="12.95" customHeight="1" x14ac:dyDescent="0.35"/>
    <row r="584" ht="12.95" customHeight="1" x14ac:dyDescent="0.35"/>
    <row r="585" ht="12.95" customHeight="1" x14ac:dyDescent="0.35"/>
    <row r="586" ht="12.95" customHeight="1" x14ac:dyDescent="0.35"/>
    <row r="587" ht="12.95" customHeight="1" x14ac:dyDescent="0.35"/>
    <row r="588" ht="12.95" customHeight="1" x14ac:dyDescent="0.35"/>
    <row r="589" ht="12.95" customHeight="1" x14ac:dyDescent="0.35"/>
    <row r="590" ht="12.95" customHeight="1" x14ac:dyDescent="0.35"/>
    <row r="591" ht="12.95" customHeight="1" x14ac:dyDescent="0.35"/>
    <row r="592" ht="12.95" customHeight="1" x14ac:dyDescent="0.35"/>
    <row r="593" ht="12.95" customHeight="1" x14ac:dyDescent="0.35"/>
    <row r="594" ht="12.95" customHeight="1" x14ac:dyDescent="0.35"/>
    <row r="595" ht="12.95" customHeight="1" x14ac:dyDescent="0.35"/>
    <row r="596" ht="12.95" customHeight="1" x14ac:dyDescent="0.35"/>
    <row r="597" ht="12.95" customHeight="1" x14ac:dyDescent="0.35"/>
    <row r="598" ht="12.95" customHeight="1" x14ac:dyDescent="0.35"/>
    <row r="599" ht="12.95" customHeight="1" x14ac:dyDescent="0.35"/>
    <row r="600" ht="12.95" customHeight="1" x14ac:dyDescent="0.35"/>
    <row r="601" ht="12.95" customHeight="1" x14ac:dyDescent="0.35"/>
    <row r="602" ht="12.95" customHeight="1" x14ac:dyDescent="0.35"/>
    <row r="603" ht="12.95" customHeight="1" x14ac:dyDescent="0.35"/>
    <row r="604" ht="12.95" customHeight="1" x14ac:dyDescent="0.35"/>
    <row r="605" ht="12.95" customHeight="1" x14ac:dyDescent="0.35"/>
    <row r="606" ht="12.95" customHeight="1" x14ac:dyDescent="0.35"/>
    <row r="607" ht="12.95" customHeight="1" x14ac:dyDescent="0.35"/>
    <row r="608" ht="12.95" customHeight="1" x14ac:dyDescent="0.35"/>
    <row r="609" ht="12.95" customHeight="1" x14ac:dyDescent="0.35"/>
    <row r="610" ht="12.95" customHeight="1" x14ac:dyDescent="0.35"/>
    <row r="611" ht="12.95" customHeight="1" x14ac:dyDescent="0.35"/>
    <row r="612" ht="12.95" customHeight="1" x14ac:dyDescent="0.35"/>
    <row r="613" ht="12.95" customHeight="1" x14ac:dyDescent="0.35"/>
    <row r="614" ht="12.95" customHeight="1" x14ac:dyDescent="0.35"/>
    <row r="615" ht="12.95" customHeight="1" x14ac:dyDescent="0.35"/>
    <row r="616" ht="12.95" customHeight="1" x14ac:dyDescent="0.35"/>
    <row r="617" ht="12.95" customHeight="1" x14ac:dyDescent="0.35"/>
    <row r="618" ht="12.95" customHeight="1" x14ac:dyDescent="0.35"/>
    <row r="619" ht="12.95" customHeight="1" x14ac:dyDescent="0.35"/>
    <row r="620" ht="12.95" customHeight="1" x14ac:dyDescent="0.35"/>
    <row r="621" ht="12.95" customHeight="1" x14ac:dyDescent="0.35"/>
    <row r="622" ht="12.95" customHeight="1" x14ac:dyDescent="0.35"/>
    <row r="623" ht="12.95" customHeight="1" x14ac:dyDescent="0.35"/>
    <row r="624" ht="12.95" customHeight="1" x14ac:dyDescent="0.35"/>
    <row r="625" ht="12.95" customHeight="1" x14ac:dyDescent="0.35"/>
    <row r="626" ht="12.95" customHeight="1" x14ac:dyDescent="0.35"/>
    <row r="627" ht="12.95" customHeight="1" x14ac:dyDescent="0.35"/>
    <row r="628" ht="12.95" customHeight="1" x14ac:dyDescent="0.35"/>
    <row r="629" ht="12.95" customHeight="1" x14ac:dyDescent="0.35"/>
    <row r="630" ht="12.95" customHeight="1" x14ac:dyDescent="0.35"/>
    <row r="631" ht="12.95" customHeight="1" x14ac:dyDescent="0.35"/>
    <row r="632" ht="12.95" customHeight="1" x14ac:dyDescent="0.35"/>
    <row r="633" ht="12.95" customHeight="1" x14ac:dyDescent="0.35"/>
    <row r="634" ht="12.95" customHeight="1" x14ac:dyDescent="0.35"/>
    <row r="635" ht="12.95" customHeight="1" x14ac:dyDescent="0.35"/>
    <row r="636" ht="12.95" customHeight="1" x14ac:dyDescent="0.35"/>
    <row r="637" ht="12.95" customHeight="1" x14ac:dyDescent="0.35"/>
    <row r="638" ht="12.95" customHeight="1" x14ac:dyDescent="0.35"/>
    <row r="639" ht="12.95" customHeight="1" x14ac:dyDescent="0.35"/>
    <row r="640" ht="12.95" customHeight="1" x14ac:dyDescent="0.35"/>
    <row r="641" ht="12.95" customHeight="1" x14ac:dyDescent="0.35"/>
    <row r="642" ht="12.95" customHeight="1" x14ac:dyDescent="0.35"/>
    <row r="643" ht="12.95" customHeight="1" x14ac:dyDescent="0.35"/>
    <row r="644" ht="12.95" customHeight="1" x14ac:dyDescent="0.35"/>
    <row r="645" ht="12.95" customHeight="1" x14ac:dyDescent="0.35"/>
    <row r="646" ht="12.95" customHeight="1" x14ac:dyDescent="0.35"/>
    <row r="647" ht="12.95" customHeight="1" x14ac:dyDescent="0.35"/>
    <row r="648" ht="12.95" customHeight="1" x14ac:dyDescent="0.35"/>
    <row r="649" ht="12.95" customHeight="1" x14ac:dyDescent="0.35"/>
    <row r="650" ht="12.95" customHeight="1" x14ac:dyDescent="0.35"/>
    <row r="651" ht="12.95" customHeight="1" x14ac:dyDescent="0.35"/>
    <row r="652" ht="12.95" customHeight="1" x14ac:dyDescent="0.35"/>
    <row r="653" ht="12.95" customHeight="1" x14ac:dyDescent="0.35"/>
    <row r="654" ht="12.95" customHeight="1" x14ac:dyDescent="0.35"/>
    <row r="655" ht="12.95" customHeight="1" x14ac:dyDescent="0.35"/>
    <row r="656" ht="12.95" customHeight="1" x14ac:dyDescent="0.35"/>
    <row r="657" ht="12.95" customHeight="1" x14ac:dyDescent="0.35"/>
    <row r="658" ht="12.95" customHeight="1" x14ac:dyDescent="0.35"/>
    <row r="659" ht="12.95" customHeight="1" x14ac:dyDescent="0.35"/>
    <row r="660" ht="12.95" customHeight="1" x14ac:dyDescent="0.35"/>
    <row r="661" ht="12.95" customHeight="1" x14ac:dyDescent="0.35"/>
    <row r="662" ht="12.95" customHeight="1" x14ac:dyDescent="0.35"/>
    <row r="663" ht="12.95" customHeight="1" x14ac:dyDescent="0.35"/>
    <row r="664" ht="12.95" customHeight="1" x14ac:dyDescent="0.35"/>
    <row r="665" ht="12.95" customHeight="1" x14ac:dyDescent="0.35"/>
    <row r="666" ht="12.95" customHeight="1" x14ac:dyDescent="0.35"/>
    <row r="667" ht="12.95" customHeight="1" x14ac:dyDescent="0.35"/>
    <row r="668" ht="12.95" customHeight="1" x14ac:dyDescent="0.35"/>
    <row r="669" ht="12.95" customHeight="1" x14ac:dyDescent="0.35"/>
    <row r="670" ht="12.95" customHeight="1" x14ac:dyDescent="0.35"/>
    <row r="671" ht="12.95" customHeight="1" x14ac:dyDescent="0.35"/>
    <row r="672" ht="12.95" customHeight="1" x14ac:dyDescent="0.35"/>
    <row r="673" ht="12.95" customHeight="1" x14ac:dyDescent="0.35"/>
    <row r="674" ht="12.95" customHeight="1" x14ac:dyDescent="0.35"/>
    <row r="675" ht="12.95" customHeight="1" x14ac:dyDescent="0.35"/>
    <row r="676" ht="12.95" customHeight="1" x14ac:dyDescent="0.35"/>
    <row r="677" ht="12.95" customHeight="1" x14ac:dyDescent="0.35"/>
    <row r="678" ht="12.95" customHeight="1" x14ac:dyDescent="0.35"/>
    <row r="679" ht="12.95" customHeight="1" x14ac:dyDescent="0.35"/>
    <row r="680" ht="12.95" customHeight="1" x14ac:dyDescent="0.35"/>
    <row r="681" ht="12.95" customHeight="1" x14ac:dyDescent="0.35"/>
    <row r="682" ht="12.95" customHeight="1" x14ac:dyDescent="0.35"/>
    <row r="683" ht="12.95" customHeight="1" x14ac:dyDescent="0.35"/>
    <row r="684" ht="12.95" customHeight="1" x14ac:dyDescent="0.35"/>
    <row r="685" ht="12.95" customHeight="1" x14ac:dyDescent="0.35"/>
    <row r="686" ht="12.95" customHeight="1" x14ac:dyDescent="0.35"/>
    <row r="687" ht="12.95" customHeight="1" x14ac:dyDescent="0.35"/>
    <row r="688" ht="12.95" customHeight="1" x14ac:dyDescent="0.35"/>
    <row r="689" ht="12.95" customHeight="1" x14ac:dyDescent="0.35"/>
    <row r="690" ht="12.95" customHeight="1" x14ac:dyDescent="0.35"/>
    <row r="691" ht="12.95" customHeight="1" x14ac:dyDescent="0.35"/>
    <row r="692" ht="12.95" customHeight="1" x14ac:dyDescent="0.35"/>
    <row r="693" ht="12.95" customHeight="1" x14ac:dyDescent="0.35"/>
    <row r="694" ht="12.95" customHeight="1" x14ac:dyDescent="0.35"/>
    <row r="695" ht="12.95" customHeight="1" x14ac:dyDescent="0.35"/>
    <row r="696" ht="12.95" customHeight="1" x14ac:dyDescent="0.35"/>
    <row r="697" ht="12.95" customHeight="1" x14ac:dyDescent="0.35"/>
    <row r="698" ht="12.95" customHeight="1" x14ac:dyDescent="0.35"/>
    <row r="699" ht="12.95" customHeight="1" x14ac:dyDescent="0.35"/>
    <row r="700" ht="12.95" customHeight="1" x14ac:dyDescent="0.35"/>
    <row r="701" ht="12.95" customHeight="1" x14ac:dyDescent="0.35"/>
    <row r="702" ht="12.95" customHeight="1" x14ac:dyDescent="0.35"/>
    <row r="703" ht="12.95" customHeight="1" x14ac:dyDescent="0.35"/>
    <row r="704" ht="12.95" customHeight="1" x14ac:dyDescent="0.35"/>
    <row r="705" ht="12.95" customHeight="1" x14ac:dyDescent="0.35"/>
    <row r="706" ht="12.95" customHeight="1" x14ac:dyDescent="0.35"/>
    <row r="707" ht="12.95" customHeight="1" x14ac:dyDescent="0.35"/>
    <row r="708" ht="12.95" customHeight="1" x14ac:dyDescent="0.35"/>
    <row r="709" ht="12.95" customHeight="1" x14ac:dyDescent="0.35"/>
    <row r="710" ht="12.95" customHeight="1" x14ac:dyDescent="0.35"/>
    <row r="711" ht="12.95" customHeight="1" x14ac:dyDescent="0.35"/>
    <row r="712" ht="12.95" customHeight="1" x14ac:dyDescent="0.35"/>
    <row r="713" ht="12.95" customHeight="1" x14ac:dyDescent="0.35"/>
    <row r="714" ht="12.95" customHeight="1" x14ac:dyDescent="0.35"/>
    <row r="715" ht="12.95" customHeight="1" x14ac:dyDescent="0.35"/>
    <row r="716" ht="12.95" customHeight="1" x14ac:dyDescent="0.35"/>
    <row r="717" ht="12.95" customHeight="1" x14ac:dyDescent="0.35"/>
    <row r="718" ht="12.95" customHeight="1" x14ac:dyDescent="0.35"/>
    <row r="719" ht="12.95" customHeight="1" x14ac:dyDescent="0.35"/>
    <row r="720" ht="12.95" customHeight="1" x14ac:dyDescent="0.35"/>
    <row r="721" ht="12.95" customHeight="1" x14ac:dyDescent="0.35"/>
    <row r="722" ht="12.95" customHeight="1" x14ac:dyDescent="0.35"/>
    <row r="723" ht="12.95" customHeight="1" x14ac:dyDescent="0.35"/>
    <row r="724" ht="12.95" customHeight="1" x14ac:dyDescent="0.35"/>
    <row r="725" ht="12.95" customHeight="1" x14ac:dyDescent="0.35"/>
    <row r="726" ht="12.95" customHeight="1" x14ac:dyDescent="0.35"/>
    <row r="727" ht="12.95" customHeight="1" x14ac:dyDescent="0.35"/>
    <row r="728" ht="12.95" customHeight="1" x14ac:dyDescent="0.35"/>
    <row r="729" ht="12.95" customHeight="1" x14ac:dyDescent="0.35"/>
    <row r="730" ht="12.95" customHeight="1" x14ac:dyDescent="0.35"/>
    <row r="731" ht="12.95" customHeight="1" x14ac:dyDescent="0.35"/>
    <row r="732" ht="12.95" customHeight="1" x14ac:dyDescent="0.35"/>
    <row r="733" ht="12.95" customHeight="1" x14ac:dyDescent="0.35"/>
    <row r="734" ht="12.95" customHeight="1" x14ac:dyDescent="0.35"/>
    <row r="735" ht="12.95" customHeight="1" x14ac:dyDescent="0.35"/>
    <row r="736" ht="12.95" customHeight="1" x14ac:dyDescent="0.35"/>
    <row r="737" ht="12.95" customHeight="1" x14ac:dyDescent="0.35"/>
    <row r="738" ht="12.95" customHeight="1" x14ac:dyDescent="0.35"/>
    <row r="739" ht="12.95" customHeight="1" x14ac:dyDescent="0.35"/>
    <row r="740" ht="12.95" customHeight="1" x14ac:dyDescent="0.35"/>
    <row r="741" ht="12.95" customHeight="1" x14ac:dyDescent="0.35"/>
    <row r="742" ht="12.95" customHeight="1" x14ac:dyDescent="0.35"/>
    <row r="743" ht="12.95" customHeight="1" x14ac:dyDescent="0.35"/>
    <row r="744" ht="12.95" customHeight="1" x14ac:dyDescent="0.35"/>
    <row r="745" ht="12.95" customHeight="1" x14ac:dyDescent="0.35"/>
    <row r="746" ht="12.95" customHeight="1" x14ac:dyDescent="0.35"/>
    <row r="747" ht="12.95" customHeight="1" x14ac:dyDescent="0.35"/>
    <row r="748" ht="12.95" customHeight="1" x14ac:dyDescent="0.35"/>
    <row r="749" ht="12.95" customHeight="1" x14ac:dyDescent="0.35"/>
    <row r="750" ht="12.95" customHeight="1" x14ac:dyDescent="0.35"/>
    <row r="751" ht="12.95" customHeight="1" x14ac:dyDescent="0.35"/>
    <row r="752" ht="12.95" customHeight="1" x14ac:dyDescent="0.35"/>
    <row r="753" ht="12.95" customHeight="1" x14ac:dyDescent="0.35"/>
    <row r="754" ht="12.95" customHeight="1" x14ac:dyDescent="0.35"/>
    <row r="755" ht="12.95" customHeight="1" x14ac:dyDescent="0.35"/>
    <row r="756" ht="12.95" customHeight="1" x14ac:dyDescent="0.35"/>
    <row r="757" ht="12.95" customHeight="1" x14ac:dyDescent="0.35"/>
    <row r="758" ht="12.95" customHeight="1" x14ac:dyDescent="0.35"/>
    <row r="759" ht="12.95" customHeight="1" x14ac:dyDescent="0.35"/>
    <row r="760" ht="12.95" customHeight="1" x14ac:dyDescent="0.35"/>
    <row r="761" ht="12.95" customHeight="1" x14ac:dyDescent="0.35"/>
    <row r="762" ht="12.95" customHeight="1" x14ac:dyDescent="0.35"/>
    <row r="763" ht="12.95" customHeight="1" x14ac:dyDescent="0.35"/>
    <row r="764" ht="12.95" customHeight="1" x14ac:dyDescent="0.35"/>
    <row r="765" ht="12.95" customHeight="1" x14ac:dyDescent="0.35"/>
    <row r="766" ht="12.95" customHeight="1" x14ac:dyDescent="0.35"/>
    <row r="767" ht="12.95" customHeight="1" x14ac:dyDescent="0.35"/>
    <row r="768" ht="12.95" customHeight="1" x14ac:dyDescent="0.35"/>
    <row r="769" ht="12.95" customHeight="1" x14ac:dyDescent="0.35"/>
    <row r="770" ht="12.95" customHeight="1" x14ac:dyDescent="0.35"/>
    <row r="771" ht="12.95" customHeight="1" x14ac:dyDescent="0.35"/>
    <row r="772" ht="12.95" customHeight="1" x14ac:dyDescent="0.35"/>
    <row r="773" ht="12.95" customHeight="1" x14ac:dyDescent="0.35"/>
    <row r="774" ht="12.95" customHeight="1" x14ac:dyDescent="0.35"/>
    <row r="775" ht="12.95" customHeight="1" x14ac:dyDescent="0.35"/>
    <row r="776" ht="12.95" customHeight="1" x14ac:dyDescent="0.35"/>
    <row r="777" ht="12.95" customHeight="1" x14ac:dyDescent="0.35"/>
    <row r="778" ht="12.95" customHeight="1" x14ac:dyDescent="0.35"/>
    <row r="779" ht="12.95" customHeight="1" x14ac:dyDescent="0.35"/>
    <row r="780" ht="12.95" customHeight="1" x14ac:dyDescent="0.35"/>
    <row r="781" ht="12.95" customHeight="1" x14ac:dyDescent="0.35"/>
    <row r="782" ht="12.95" customHeight="1" x14ac:dyDescent="0.35"/>
    <row r="783" ht="12.95" customHeight="1" x14ac:dyDescent="0.35"/>
    <row r="784" ht="12.95" customHeight="1" x14ac:dyDescent="0.35"/>
    <row r="785" ht="12.95" customHeight="1" x14ac:dyDescent="0.35"/>
    <row r="786" ht="12.95" customHeight="1" x14ac:dyDescent="0.35"/>
    <row r="787" ht="12.95" customHeight="1" x14ac:dyDescent="0.35"/>
    <row r="788" ht="12.95" customHeight="1" x14ac:dyDescent="0.35"/>
    <row r="789" ht="12.95" customHeight="1" x14ac:dyDescent="0.35"/>
    <row r="790" ht="12.95" customHeight="1" x14ac:dyDescent="0.35"/>
    <row r="791" ht="12.95" customHeight="1" x14ac:dyDescent="0.35"/>
    <row r="792" ht="12.95" customHeight="1" x14ac:dyDescent="0.35"/>
    <row r="793" ht="12.95" customHeight="1" x14ac:dyDescent="0.35"/>
    <row r="794" ht="12.95" customHeight="1" x14ac:dyDescent="0.35"/>
    <row r="795" ht="12.95" customHeight="1" x14ac:dyDescent="0.35"/>
    <row r="796" ht="12.95" customHeight="1" x14ac:dyDescent="0.35"/>
    <row r="797" ht="12.95" customHeight="1" x14ac:dyDescent="0.35"/>
    <row r="798" ht="12.95" customHeight="1" x14ac:dyDescent="0.35"/>
    <row r="799" ht="12.95" customHeight="1" x14ac:dyDescent="0.35"/>
    <row r="800" ht="12.95" customHeight="1" x14ac:dyDescent="0.35"/>
    <row r="801" ht="12.95" customHeight="1" x14ac:dyDescent="0.35"/>
    <row r="802" ht="12.95" customHeight="1" x14ac:dyDescent="0.35"/>
    <row r="803" ht="12.95" customHeight="1" x14ac:dyDescent="0.35"/>
    <row r="804" ht="12.95" customHeight="1" x14ac:dyDescent="0.35"/>
    <row r="805" ht="12.95" customHeight="1" x14ac:dyDescent="0.35"/>
    <row r="806" ht="12.95" customHeight="1" x14ac:dyDescent="0.35"/>
    <row r="807" ht="12.95" customHeight="1" x14ac:dyDescent="0.35"/>
    <row r="808" ht="12.95" customHeight="1" x14ac:dyDescent="0.35"/>
    <row r="809" ht="12.95" customHeight="1" x14ac:dyDescent="0.35"/>
    <row r="810" ht="12.95" customHeight="1" x14ac:dyDescent="0.35"/>
    <row r="811" ht="12.95" customHeight="1" x14ac:dyDescent="0.35"/>
    <row r="812" ht="12.95" customHeight="1" x14ac:dyDescent="0.35"/>
    <row r="813" ht="12.95" customHeight="1" x14ac:dyDescent="0.35"/>
    <row r="814" ht="12.95" customHeight="1" x14ac:dyDescent="0.35"/>
    <row r="815" ht="12.95" customHeight="1" x14ac:dyDescent="0.35"/>
    <row r="816" ht="12.95" customHeight="1" x14ac:dyDescent="0.35"/>
    <row r="817" ht="12.95" customHeight="1" x14ac:dyDescent="0.35"/>
    <row r="818" ht="12.95" customHeight="1" x14ac:dyDescent="0.35"/>
    <row r="819" ht="12.95" customHeight="1" x14ac:dyDescent="0.35"/>
    <row r="820" ht="12.95" customHeight="1" x14ac:dyDescent="0.35"/>
    <row r="821" ht="12.95" customHeight="1" x14ac:dyDescent="0.35"/>
    <row r="822" ht="12.95" customHeight="1" x14ac:dyDescent="0.35"/>
    <row r="823" ht="12.95" customHeight="1" x14ac:dyDescent="0.35"/>
    <row r="824" ht="12.95" customHeight="1" x14ac:dyDescent="0.35"/>
    <row r="825" ht="12.95" customHeight="1" x14ac:dyDescent="0.35"/>
    <row r="826" ht="12.95" customHeight="1" x14ac:dyDescent="0.35"/>
    <row r="827" ht="12.95" customHeight="1" x14ac:dyDescent="0.35"/>
  </sheetData>
  <sheetProtection algorithmName="SHA-512" hashValue="6NUY3sEZ/QCwdltHwRJhZ/fwplMz1guGgbLLkHq8etAiF+YoEqkq5AGWnthj/8iN5nZeqhR+/r7QW/8gO8DkPA==" saltValue="YLm01TZU1E0ZIrkL5hXHig==" spinCount="100000" sheet="1" objects="1" scenarios="1" selectLockedCells="1"/>
  <mergeCells count="137">
    <mergeCell ref="O49:O50"/>
    <mergeCell ref="P45:P46"/>
    <mergeCell ref="P49:P50"/>
    <mergeCell ref="Q45:Q46"/>
    <mergeCell ref="Q49:Q50"/>
    <mergeCell ref="S45:T46"/>
    <mergeCell ref="S49:T50"/>
    <mergeCell ref="O53:U53"/>
    <mergeCell ref="O54:U54"/>
    <mergeCell ref="J53:J54"/>
    <mergeCell ref="K53:K54"/>
    <mergeCell ref="T55:U55"/>
    <mergeCell ref="T56:U56"/>
    <mergeCell ref="V53:W53"/>
    <mergeCell ref="V54:W54"/>
    <mergeCell ref="V55:W55"/>
    <mergeCell ref="V56:W56"/>
    <mergeCell ref="O55:S56"/>
    <mergeCell ref="D54:F54"/>
    <mergeCell ref="G53:G54"/>
    <mergeCell ref="H53:I53"/>
    <mergeCell ref="H54:I54"/>
    <mergeCell ref="B12:E12"/>
    <mergeCell ref="G12:H12"/>
    <mergeCell ref="K49:K50"/>
    <mergeCell ref="L49:M50"/>
    <mergeCell ref="N49:N50"/>
    <mergeCell ref="F50:G50"/>
    <mergeCell ref="A53:C54"/>
    <mergeCell ref="D53:F53"/>
    <mergeCell ref="K45:K46"/>
    <mergeCell ref="L45:M46"/>
    <mergeCell ref="I47:J47"/>
    <mergeCell ref="N45:N46"/>
    <mergeCell ref="L47:M47"/>
    <mergeCell ref="B49:C50"/>
    <mergeCell ref="E49:E50"/>
    <mergeCell ref="F49:G49"/>
    <mergeCell ref="H49:H50"/>
    <mergeCell ref="I49:J50"/>
    <mergeCell ref="B45:C46"/>
    <mergeCell ref="E45:E46"/>
    <mergeCell ref="F45:G45"/>
    <mergeCell ref="F46:G46"/>
    <mergeCell ref="H45:H46"/>
    <mergeCell ref="I45:J46"/>
    <mergeCell ref="K38:R38"/>
    <mergeCell ref="D39:I39"/>
    <mergeCell ref="K39:R39"/>
    <mergeCell ref="C40:C41"/>
    <mergeCell ref="D40:E41"/>
    <mergeCell ref="F40:F41"/>
    <mergeCell ref="O45:O46"/>
    <mergeCell ref="C35:C36"/>
    <mergeCell ref="D35:E36"/>
    <mergeCell ref="F35:F36"/>
    <mergeCell ref="B38:C39"/>
    <mergeCell ref="D38:I38"/>
    <mergeCell ref="J38:J39"/>
    <mergeCell ref="S29:S30"/>
    <mergeCell ref="T29:U30"/>
    <mergeCell ref="D31:E31"/>
    <mergeCell ref="G31:H31"/>
    <mergeCell ref="J31:M31"/>
    <mergeCell ref="B33:C34"/>
    <mergeCell ref="D33:I33"/>
    <mergeCell ref="D34:I34"/>
    <mergeCell ref="J33:J34"/>
    <mergeCell ref="K33:R33"/>
    <mergeCell ref="K29:K30"/>
    <mergeCell ref="L29:L30"/>
    <mergeCell ref="M29:M30"/>
    <mergeCell ref="O29:P30"/>
    <mergeCell ref="K34:R34"/>
    <mergeCell ref="J29:J30"/>
    <mergeCell ref="Q29:R30"/>
    <mergeCell ref="C29:C30"/>
    <mergeCell ref="D29:E30"/>
    <mergeCell ref="F29:F30"/>
    <mergeCell ref="I29:I30"/>
    <mergeCell ref="G29:H30"/>
    <mergeCell ref="N17:O17"/>
    <mergeCell ref="R17:S17"/>
    <mergeCell ref="B27:C28"/>
    <mergeCell ref="D27:E27"/>
    <mergeCell ref="D28:E28"/>
    <mergeCell ref="F27:F28"/>
    <mergeCell ref="G27:I27"/>
    <mergeCell ref="G28:I28"/>
    <mergeCell ref="K27:P28"/>
    <mergeCell ref="B21:B22"/>
    <mergeCell ref="C21:D22"/>
    <mergeCell ref="J17:K17"/>
    <mergeCell ref="M19:N20"/>
    <mergeCell ref="E21:E22"/>
    <mergeCell ref="D19:K19"/>
    <mergeCell ref="D20:K20"/>
    <mergeCell ref="S27:T27"/>
    <mergeCell ref="L19:L20"/>
    <mergeCell ref="O19:W19"/>
    <mergeCell ref="O20:W20"/>
    <mergeCell ref="J7:W7"/>
    <mergeCell ref="J8:W11"/>
    <mergeCell ref="B19:B20"/>
    <mergeCell ref="C19:C20"/>
    <mergeCell ref="J13:W14"/>
    <mergeCell ref="J4:W4"/>
    <mergeCell ref="J5:W5"/>
    <mergeCell ref="J6:W6"/>
    <mergeCell ref="B16:E16"/>
    <mergeCell ref="G16:H16"/>
    <mergeCell ref="G11:H11"/>
    <mergeCell ref="B13:D14"/>
    <mergeCell ref="G13:H13"/>
    <mergeCell ref="G14:H14"/>
    <mergeCell ref="B15:E15"/>
    <mergeCell ref="G15:H15"/>
    <mergeCell ref="G5:H5"/>
    <mergeCell ref="J12:W12"/>
    <mergeCell ref="J15:W15"/>
    <mergeCell ref="J16:W16"/>
    <mergeCell ref="G6:H6"/>
    <mergeCell ref="G7:H7"/>
    <mergeCell ref="G8:H8"/>
    <mergeCell ref="G9:H9"/>
    <mergeCell ref="G10:H10"/>
    <mergeCell ref="A1:Y1"/>
    <mergeCell ref="B6:C7"/>
    <mergeCell ref="B3:D3"/>
    <mergeCell ref="D8:D9"/>
    <mergeCell ref="B8:C11"/>
    <mergeCell ref="D10:D11"/>
    <mergeCell ref="D6:E6"/>
    <mergeCell ref="D7:E7"/>
    <mergeCell ref="B5:E5"/>
    <mergeCell ref="B4:E4"/>
    <mergeCell ref="G4:H4"/>
  </mergeCells>
  <phoneticPr fontId="2"/>
  <pageMargins left="0.25" right="0.25" top="0.75" bottom="0.75" header="0.3" footer="0.3"/>
  <pageSetup paperSize="9" orientation="portrait" r:id="rId1"/>
  <headerFooter>
    <oddFooter>&amp;CCopyright　© 2014
　SUPERIOR INC.  All Right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Superior,Inc Yasuhisa Hishikawa</dc:creator>
  <cp:lastModifiedBy>Superior,Inc Yasuhisa Hishikawa</cp:lastModifiedBy>
  <cp:lastPrinted>2020-01-23T06:20:19Z</cp:lastPrinted>
  <dcterms:created xsi:type="dcterms:W3CDTF">2020-01-22T01:16:13Z</dcterms:created>
  <dcterms:modified xsi:type="dcterms:W3CDTF">2020-01-24T00:18:16Z</dcterms:modified>
</cp:coreProperties>
</file>